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tger.pancirov\Desktop\EXCEL_VODE\OBRASCI_A_B\obrazac_B_2\"/>
    </mc:Choice>
  </mc:AlternateContent>
  <xr:revisionPtr revIDLastSave="0" documentId="8_{83B26292-90FA-4E8C-A517-5717FDB1C374}" xr6:coauthVersionLast="36" xr6:coauthVersionMax="36" xr10:uidLastSave="{00000000-0000-0000-0000-000000000000}"/>
  <workbookProtection workbookAlgorithmName="SHA-512" workbookHashValue="Sa4avThM27poSciGFxCHW5nHdjnL3P7DxAZlFVFiP8TxdTIX/VLtaOc9HuqAlGJ4UkGoZ+lgiM8dLZpr7k3+ng==" workbookSaltValue="snyaTJccnonGeCINOILQ8Q==" workbookSpinCount="100000" lockStructure="1"/>
  <bookViews>
    <workbookView xWindow="0" yWindow="0" windowWidth="23040" windowHeight="9060" xr2:uid="{00000000-000D-0000-FFFF-FFFF00000000}"/>
  </bookViews>
  <sheets>
    <sheet name="Obrazac B2" sheetId="1" r:id="rId1"/>
    <sheet name="AUTOHEIGHT" sheetId="12" state="hidden" r:id="rId2"/>
    <sheet name="DATA_SHEET_TRAJ_UZORK" sheetId="11" state="hidden" r:id="rId3"/>
    <sheet name="DATA_SHEET_NAC_ODR_PROT" sheetId="9" state="hidden" r:id="rId4"/>
    <sheet name="META_DATA" sheetId="6" state="hidden" r:id="rId5"/>
    <sheet name="DATA_SHEET_FREKV_UZORK" sheetId="10" state="hidden" r:id="rId6"/>
    <sheet name="DATA_SHEET_VRSTA_OKNA" sheetId="8" state="hidden" r:id="rId7"/>
    <sheet name="DATA_SHEET_VRSTE_PRIJAMNIKA" sheetId="7" state="hidden" r:id="rId8"/>
    <sheet name="DATA_SHEET_VREMENSKI_UVJETI" sheetId="2" state="hidden" r:id="rId9"/>
    <sheet name="DATA_SHEET_LABORATORIJI" sheetId="3" state="hidden" r:id="rId10"/>
    <sheet name="DATA_SHEET_POKAZATELJI" sheetId="4" state="hidden" r:id="rId11"/>
  </sheets>
  <functionGroups builtInGroupCount="19"/>
  <definedNames>
    <definedName name="FixedPokazateljiRange">'Obrazac B2'!$A$44:$I$54</definedName>
    <definedName name="frekv_uzork">DATA_SHEET_FREKV_UZORK!$A$2:$B$4</definedName>
    <definedName name="frekv_uzork_list">DATA_SHEET_FREKV_UZORK!$A$2:$A$4</definedName>
    <definedName name="laboratoriji">DATA_SHEET_LABORATORIJI!$A$2:$D$46</definedName>
    <definedName name="laboratoriji_list">OFFSET(DATA_SHEET_LABORATORIJI!$G$2,,,COUNTIF(DATA_SHEET_LABORATORIJI!$G:$G,"*?")-1)</definedName>
    <definedName name="nac_odr_prot">DATA_SHEET_NAC_ODR_PROT!$A$2:$B$3</definedName>
    <definedName name="nac_odr_prot_list">DATA_SHEET_NAC_ODR_PROT!$A$2:$A$3</definedName>
    <definedName name="p_datum">'Obrazac B2'!$H$2</definedName>
    <definedName name="p_ispust_e">'Obrazac B2'!$I$17</definedName>
    <definedName name="p_ispust_n">'Obrazac B2'!$I$16</definedName>
    <definedName name="p_ispust_naziv">'Obrazac B2'!$D$16</definedName>
    <definedName name="p_ispust_oznaka">'Obrazac B2'!$D$17</definedName>
    <definedName name="p_lab_email">'Obrazac B2'!#REF!</definedName>
    <definedName name="p_lab_ime">'Obrazac B2'!#REF!</definedName>
    <definedName name="p_lab_mob">'Obrazac B2'!#REF!</definedName>
    <definedName name="p_lab_naselje">'Obrazac B2'!#REF!</definedName>
    <definedName name="p_lab_naziv">'Obrazac B2'!#REF!</definedName>
    <definedName name="p_lab_oib">'Obrazac B2'!#REF!</definedName>
    <definedName name="p_lab_tel">'Obrazac B2'!#REF!</definedName>
    <definedName name="p_lab_ulica">'Obrazac B2'!#REF!</definedName>
    <definedName name="p_lok_onec_email">'Obrazac B2'!$D$12</definedName>
    <definedName name="p_lok_onec_ime">'Obrazac B2'!$D$11</definedName>
    <definedName name="p_lok_onec_mob">'Obrazac B2'!$H$12</definedName>
    <definedName name="p_lok_onec_naselje">'Obrazac B2'!$D$10</definedName>
    <definedName name="p_lok_onec_naziv">'Obrazac B2'!$C$8</definedName>
    <definedName name="p_lok_onec_rbdps">'Obrazac B2'!$H$9</definedName>
    <definedName name="p_lok_onec_tel">'Obrazac B2'!$H$11</definedName>
    <definedName name="p_lok_onec_ulica">'Obrazac B2'!$D$9</definedName>
    <definedName name="p_nas_broj">'Obrazac B2'!$D$2</definedName>
    <definedName name="p_okno_e">'Obrazac B2'!$I$21</definedName>
    <definedName name="p_okno_id">'Obrazac B2'!$D$21</definedName>
    <definedName name="p_okno_n">'Obrazac B2'!$I$20</definedName>
    <definedName name="p_okno_vrsta">'Obrazac B2'!$D$20</definedName>
    <definedName name="p_onec_mbps">'Obrazac B2'!$H$6</definedName>
    <definedName name="p_onec_naselje">'Obrazac B2'!$D$6</definedName>
    <definedName name="p_onec_naziv">'Obrazac B2'!$C$4</definedName>
    <definedName name="p_onec_oib">'Obrazac B2'!$H$5</definedName>
    <definedName name="p_onec_ulica">'Obrazac B2'!$D$5</definedName>
    <definedName name="p_opci_an_broj">'Obrazac B2'!$F$25</definedName>
    <definedName name="p_opci_datum_izvjesca">'Obrazac B2'!$F$26</definedName>
    <definedName name="p_opci_dostava_datum">'Obrazac B2'!$F$32</definedName>
    <definedName name="p_opci_dostava_vrijeme">'Obrazac B2'!$I$32</definedName>
    <definedName name="p_opci_frekv_uzork">'Obrazac B2'!$F$31</definedName>
    <definedName name="p_opci_lab_ispitivanje">'Obrazac B2'!$F$24</definedName>
    <definedName name="p_opci_lab_uzorkovanje">'Obrazac B2'!$F$27</definedName>
    <definedName name="p_opci_nac_utvrd_protoka">'Obrazac B2'!$F$40</definedName>
    <definedName name="p_opci_naziv_uzorka">'Obrazac B2'!$F$28</definedName>
    <definedName name="p_opci_pocetak_datum">'Obrazac B2'!$F$29</definedName>
    <definedName name="p_opci_pocetak_vrijeme">'Obrazac B2'!$I$29</definedName>
    <definedName name="p_opci_prosj_temp">'Obrazac B2'!$F$35</definedName>
    <definedName name="p_opci_protok">'Obrazac B2'!$F$39</definedName>
    <definedName name="p_opci_traj_uzork">'Obrazac B2'!$F$30</definedName>
    <definedName name="p_opci_trajanje_isp">'Obrazac B2'!$F$36</definedName>
    <definedName name="p_opci_trajanje_ispit_pocetak">'Obrazac B2'!$F$41</definedName>
    <definedName name="p_opci_trajanje_ispit_zavrsetak">'Obrazac B2'!$I$41</definedName>
    <definedName name="p_opci_vr_uvj_prethodni_dan">'Obrazac B2'!$F$34</definedName>
    <definedName name="p_opci_vr_uvj_tijekom">'Obrazac B2'!$F$33</definedName>
    <definedName name="p_potpis_odg_osoba_lab">'Obrazac B2'!$G$64</definedName>
    <definedName name="p_potpis_os_odg_za_tocnost">'Obrazac B2'!$A$64</definedName>
    <definedName name="p_rezultat_boja">'Obrazac B2'!$F$46</definedName>
    <definedName name="p_rezultat_bpk5">'Obrazac B2'!$F$53</definedName>
    <definedName name="p_rezultat_kpkcr">'Obrazac B2'!$F$54</definedName>
    <definedName name="p_rezultat_krupne_tvari">'Obrazac B2'!$F$48</definedName>
    <definedName name="p_rezultat_miris">'Obrazac B2'!$F$47</definedName>
    <definedName name="p_rezultat_ot_kisik">'Obrazac B2'!$F$52</definedName>
    <definedName name="p_rezultat_ph">'Obrazac B2'!$F$44</definedName>
    <definedName name="p_rezultat_suhi_ostatak">'Obrazac B2'!$F$49</definedName>
    <definedName name="p_rezultat_talozive_tvari">'Obrazac B2'!$F$50</definedName>
    <definedName name="p_rezultat_temp_vode">'Obrazac B2'!$F$45</definedName>
    <definedName name="p_rezultat_uk_susp_tvari">'Obrazac B2'!$F$51</definedName>
    <definedName name="p_vrsta_prijamnika">'Obrazac B2'!$D$14</definedName>
    <definedName name="Pokazatelji">DATA_SHEET_POKAZATELJI!$A$2:$D$279</definedName>
    <definedName name="Pokazatelji_list">OFFSET(DATA_SHEET_POKAZATELJI!$H$2,,,COUNTIF(DATA_SHEET_POKAZATELJI!$H:$H,"*?")-1)</definedName>
    <definedName name="PokazateljiRange">'Obrazac B2'!$A$56:$I$56</definedName>
    <definedName name="_xlnm.Print_Area" localSheetId="0">'Obrazac B2'!$A$1:$I$65</definedName>
    <definedName name="traj_uzork">DATA_SHEET_TRAJ_UZORK!$A$2:$B$7</definedName>
    <definedName name="traj_uzork_list">DATA_SHEET_TRAJ_UZORK!$A$2:$A$7</definedName>
    <definedName name="vremenski_uvjeti">DATA_SHEET_VREMENSKI_UVJETI!$A$2:$B$5</definedName>
    <definedName name="vremenski_uvjeti_list">DATA_SHEET_VREMENSKI_UVJETI!$A$2:$A$5</definedName>
    <definedName name="vrste_okna">DATA_SHEET_VRSTA_OKNA!$A$2:$B$3</definedName>
    <definedName name="vrste_okna_list">DATA_SHEET_VRSTA_OKNA!$A$2:$A$3</definedName>
    <definedName name="vrste_prijamnika">DATA_SHEET_VRSTE_PRIJAMNIKA!$A$2:$B$4</definedName>
    <definedName name="vrste_prijamnika_list">DATA_SHEET_VRSTE_PRIJAMNIKA!$A$2:$A$4</definedName>
  </definedNames>
  <calcPr calcId="191029"/>
</workbook>
</file>

<file path=xl/calcChain.xml><?xml version="1.0" encoding="utf-8"?>
<calcChain xmlns="http://schemas.openxmlformats.org/spreadsheetml/2006/main">
  <c r="E232" i="4" l="1"/>
  <c r="E205" i="4"/>
  <c r="E139" i="4"/>
  <c r="E147" i="4"/>
  <c r="E262" i="4"/>
  <c r="E49" i="4"/>
  <c r="E239" i="4"/>
  <c r="E146" i="4"/>
  <c r="E223" i="4"/>
  <c r="E246" i="4"/>
  <c r="A56" i="1" l="1"/>
  <c r="E56" i="1" l="1"/>
  <c r="B56" i="1"/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40" i="4"/>
  <c r="E141" i="4"/>
  <c r="E142" i="4"/>
  <c r="E143" i="4"/>
  <c r="E144" i="4"/>
  <c r="E145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4" i="4"/>
  <c r="E225" i="4"/>
  <c r="E226" i="4"/>
  <c r="E227" i="4"/>
  <c r="E228" i="4"/>
  <c r="E229" i="4"/>
  <c r="E230" i="4"/>
  <c r="E231" i="4"/>
  <c r="E233" i="4"/>
  <c r="E234" i="4"/>
  <c r="E235" i="4"/>
  <c r="E236" i="4"/>
  <c r="E237" i="4"/>
  <c r="E238" i="4"/>
  <c r="E240" i="4"/>
  <c r="E241" i="4"/>
  <c r="E242" i="4"/>
  <c r="E243" i="4"/>
  <c r="E244" i="4"/>
  <c r="E245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" i="4"/>
  <c r="G286" i="4" l="1"/>
  <c r="G291" i="4"/>
  <c r="G292" i="4"/>
  <c r="G283" i="4"/>
  <c r="G288" i="4"/>
  <c r="G284" i="4"/>
  <c r="G289" i="4"/>
  <c r="G280" i="4"/>
  <c r="G293" i="4"/>
  <c r="G290" i="4"/>
  <c r="G282" i="4"/>
  <c r="G281" i="4"/>
  <c r="G285" i="4"/>
  <c r="G287" i="4"/>
  <c r="G294" i="4"/>
  <c r="E8" i="3"/>
  <c r="E16" i="3"/>
  <c r="E20" i="3"/>
  <c r="E12" i="3"/>
  <c r="E18" i="3"/>
  <c r="E42" i="3"/>
  <c r="E5" i="3"/>
  <c r="E3" i="3"/>
  <c r="E38" i="3"/>
  <c r="E32" i="3"/>
  <c r="E22" i="3"/>
  <c r="E43" i="3"/>
  <c r="E34" i="3"/>
  <c r="E26" i="3"/>
  <c r="E33" i="3"/>
  <c r="E35" i="3"/>
  <c r="E7" i="3"/>
  <c r="E21" i="3"/>
  <c r="E31" i="3"/>
  <c r="E6" i="3"/>
  <c r="E9" i="3"/>
  <c r="E27" i="3"/>
  <c r="E41" i="3"/>
  <c r="E40" i="3"/>
  <c r="E15" i="3"/>
  <c r="E25" i="3"/>
  <c r="E14" i="3"/>
  <c r="E30" i="3"/>
  <c r="E29" i="3"/>
  <c r="E23" i="3"/>
  <c r="E39" i="3"/>
  <c r="E17" i="3"/>
  <c r="E44" i="3"/>
  <c r="E37" i="3"/>
  <c r="E11" i="3"/>
  <c r="E19" i="3"/>
  <c r="E4" i="3"/>
  <c r="E36" i="3"/>
  <c r="E10" i="3"/>
  <c r="E13" i="3"/>
  <c r="E45" i="3"/>
  <c r="E28" i="3"/>
  <c r="E46" i="3"/>
  <c r="E24" i="3"/>
  <c r="E2" i="3"/>
  <c r="F8" i="3" l="1"/>
  <c r="F16" i="3"/>
  <c r="F20" i="3"/>
  <c r="F12" i="3"/>
  <c r="F18" i="3"/>
  <c r="F42" i="3"/>
  <c r="F5" i="3"/>
  <c r="F3" i="3"/>
  <c r="F38" i="3"/>
  <c r="F32" i="3"/>
  <c r="F22" i="3"/>
  <c r="F43" i="3"/>
  <c r="F34" i="3"/>
  <c r="F26" i="3"/>
  <c r="F33" i="3"/>
  <c r="F35" i="3"/>
  <c r="F7" i="3"/>
  <c r="F21" i="3"/>
  <c r="F31" i="3"/>
  <c r="F6" i="3"/>
  <c r="F9" i="3"/>
  <c r="F27" i="3"/>
  <c r="F41" i="3"/>
  <c r="F40" i="3"/>
  <c r="F15" i="3"/>
  <c r="F25" i="3"/>
  <c r="F14" i="3"/>
  <c r="F30" i="3"/>
  <c r="F29" i="3"/>
  <c r="F23" i="3"/>
  <c r="F39" i="3"/>
  <c r="F17" i="3"/>
  <c r="F44" i="3"/>
  <c r="F37" i="3"/>
  <c r="F11" i="3"/>
  <c r="F19" i="3"/>
  <c r="F4" i="3"/>
  <c r="F36" i="3"/>
  <c r="F10" i="3"/>
  <c r="F13" i="3"/>
  <c r="F45" i="3"/>
  <c r="F28" i="3"/>
  <c r="F46" i="3"/>
  <c r="F24" i="3"/>
  <c r="F2" i="3"/>
  <c r="F32" i="4"/>
  <c r="G20" i="3" l="1"/>
  <c r="G2" i="3"/>
  <c r="G46" i="3"/>
  <c r="G43" i="3"/>
  <c r="G9" i="3"/>
  <c r="G15" i="3"/>
  <c r="G28" i="3"/>
  <c r="G30" i="3"/>
  <c r="G25" i="3"/>
  <c r="G26" i="3"/>
  <c r="G45" i="3"/>
  <c r="G22" i="3"/>
  <c r="G35" i="3"/>
  <c r="G29" i="3"/>
  <c r="G17" i="3"/>
  <c r="G37" i="3"/>
  <c r="G42" i="3"/>
  <c r="G19" i="3"/>
  <c r="G33" i="3"/>
  <c r="G16" i="3"/>
  <c r="G8" i="3"/>
  <c r="G21" i="3"/>
  <c r="G10" i="3"/>
  <c r="G31" i="3"/>
  <c r="G11" i="3"/>
  <c r="G23" i="3"/>
  <c r="G36" i="3"/>
  <c r="G5" i="3"/>
  <c r="G6" i="3"/>
  <c r="G3" i="3"/>
  <c r="G4" i="3"/>
  <c r="G44" i="3"/>
  <c r="G18" i="3"/>
  <c r="G32" i="3"/>
  <c r="G24" i="3"/>
  <c r="G41" i="3"/>
  <c r="G40" i="3"/>
  <c r="G7" i="3"/>
  <c r="G34" i="3"/>
  <c r="G14" i="3"/>
  <c r="G38" i="3"/>
  <c r="G27" i="3"/>
  <c r="G39" i="3"/>
  <c r="G13" i="3"/>
  <c r="G12" i="3"/>
  <c r="F71" i="4"/>
  <c r="F225" i="4"/>
  <c r="F221" i="4"/>
  <c r="F83" i="4"/>
  <c r="F154" i="4"/>
  <c r="F140" i="4"/>
  <c r="F230" i="4"/>
  <c r="F111" i="4"/>
  <c r="F193" i="4"/>
  <c r="F88" i="4"/>
  <c r="F51" i="4"/>
  <c r="F208" i="4"/>
  <c r="F27" i="4"/>
  <c r="F175" i="4"/>
  <c r="F226" i="4"/>
  <c r="F223" i="4"/>
  <c r="F84" i="4"/>
  <c r="F49" i="4"/>
  <c r="F107" i="4"/>
  <c r="F24" i="4"/>
  <c r="F124" i="4"/>
  <c r="F58" i="4"/>
  <c r="F126" i="4"/>
  <c r="F21" i="4"/>
  <c r="F93" i="4"/>
  <c r="F94" i="4"/>
  <c r="F166" i="4"/>
  <c r="F155" i="4"/>
  <c r="F269" i="4"/>
  <c r="F243" i="4"/>
  <c r="F241" i="4"/>
  <c r="F268" i="4"/>
  <c r="F259" i="4"/>
  <c r="F25" i="4"/>
  <c r="F112" i="4"/>
  <c r="F105" i="4"/>
  <c r="F5" i="4"/>
  <c r="F141" i="4"/>
  <c r="F213" i="4"/>
  <c r="F56" i="4"/>
  <c r="F96" i="4"/>
  <c r="F39" i="4"/>
  <c r="F23" i="4"/>
  <c r="F121" i="4"/>
  <c r="F137" i="4"/>
  <c r="F34" i="4"/>
  <c r="F266" i="4"/>
  <c r="F239" i="4"/>
  <c r="F145" i="4"/>
  <c r="F11" i="4"/>
  <c r="F10" i="4"/>
  <c r="F64" i="4"/>
  <c r="F87" i="4"/>
  <c r="F180" i="4"/>
  <c r="F187" i="4"/>
  <c r="F72" i="4"/>
  <c r="F157" i="4"/>
  <c r="F77" i="4"/>
  <c r="F272" i="4"/>
  <c r="F250" i="4"/>
  <c r="F29" i="4"/>
  <c r="F61" i="4"/>
  <c r="F158" i="4"/>
  <c r="F163" i="4"/>
  <c r="F182" i="4"/>
  <c r="F147" i="4"/>
  <c r="F130" i="4"/>
  <c r="F15" i="4"/>
  <c r="F194" i="4"/>
  <c r="F257" i="4"/>
  <c r="F115" i="4"/>
  <c r="F169" i="4"/>
  <c r="F174" i="4"/>
  <c r="F164" i="4"/>
  <c r="F224" i="4"/>
  <c r="F167" i="4"/>
  <c r="F12" i="4"/>
  <c r="F54" i="4"/>
  <c r="F143" i="4"/>
  <c r="F231" i="4"/>
  <c r="F26" i="4"/>
  <c r="F210" i="4"/>
  <c r="F108" i="4"/>
  <c r="F136" i="4"/>
  <c r="F201" i="4"/>
  <c r="F156" i="4"/>
  <c r="F68" i="4"/>
  <c r="F7" i="4"/>
  <c r="F69" i="4"/>
  <c r="F203" i="4"/>
  <c r="F234" i="4"/>
  <c r="F202" i="4"/>
  <c r="F19" i="4"/>
  <c r="F196" i="4"/>
  <c r="F75" i="4"/>
  <c r="F134" i="4"/>
  <c r="F66" i="4"/>
  <c r="F220" i="4"/>
  <c r="F81" i="4"/>
  <c r="F260" i="4"/>
  <c r="F251" i="4"/>
  <c r="F237" i="4"/>
  <c r="F244" i="4"/>
  <c r="F240" i="4"/>
  <c r="F28" i="4"/>
  <c r="F92" i="4"/>
  <c r="F172" i="4"/>
  <c r="F67" i="4"/>
  <c r="F8" i="4"/>
  <c r="F204" i="4"/>
  <c r="F79" i="4"/>
  <c r="F178" i="4"/>
  <c r="F185" i="4"/>
  <c r="F16" i="4"/>
  <c r="F73" i="4"/>
  <c r="F106" i="4"/>
  <c r="F37" i="4"/>
  <c r="F170" i="4"/>
  <c r="F50" i="4"/>
  <c r="F89" i="4"/>
  <c r="F270" i="4"/>
  <c r="F242" i="4"/>
  <c r="F267" i="4"/>
  <c r="F232" i="4"/>
  <c r="F18" i="4"/>
  <c r="F150" i="4"/>
  <c r="F80" i="4"/>
  <c r="F179" i="4"/>
  <c r="F247" i="4"/>
  <c r="F17" i="4"/>
  <c r="F82" i="4"/>
  <c r="F78" i="4"/>
  <c r="F43" i="4"/>
  <c r="F127" i="4"/>
  <c r="F186" i="4"/>
  <c r="F199" i="4"/>
  <c r="F273" i="4"/>
  <c r="F9" i="4"/>
  <c r="F4" i="4"/>
  <c r="F110" i="4"/>
  <c r="F122" i="4"/>
  <c r="F197" i="4"/>
  <c r="F132" i="4"/>
  <c r="F99" i="4"/>
  <c r="F116" i="4"/>
  <c r="F117" i="4"/>
  <c r="F118" i="4"/>
  <c r="F165" i="4"/>
  <c r="F55" i="4"/>
  <c r="F120" i="4"/>
  <c r="F33" i="4"/>
  <c r="F227" i="4"/>
  <c r="F3" i="4"/>
  <c r="F63" i="4"/>
  <c r="F36" i="4"/>
  <c r="F229" i="4"/>
  <c r="F138" i="4"/>
  <c r="F90" i="4"/>
  <c r="F181" i="4"/>
  <c r="F212" i="4"/>
  <c r="F151" i="4"/>
  <c r="F20" i="4"/>
  <c r="F133" i="4"/>
  <c r="F217" i="4"/>
  <c r="F101" i="4"/>
  <c r="F228" i="4"/>
  <c r="F235" i="4"/>
  <c r="F249" i="4"/>
  <c r="F253" i="4"/>
  <c r="F258" i="4"/>
  <c r="F238" i="4"/>
  <c r="F252" i="4"/>
  <c r="F218" i="4"/>
  <c r="F192" i="4"/>
  <c r="F76" i="4"/>
  <c r="F209" i="4"/>
  <c r="F85" i="4"/>
  <c r="F74" i="4"/>
  <c r="F6" i="4"/>
  <c r="F183" i="4"/>
  <c r="F148" i="4"/>
  <c r="F129" i="4"/>
  <c r="F246" i="4"/>
  <c r="F248" i="4"/>
  <c r="F48" i="4"/>
  <c r="F206" i="4"/>
  <c r="F22" i="4"/>
  <c r="F103" i="4"/>
  <c r="F160" i="4"/>
  <c r="F159" i="4"/>
  <c r="F70" i="4"/>
  <c r="F123" i="4"/>
  <c r="F171" i="4"/>
  <c r="F245" i="4"/>
  <c r="F205" i="4"/>
  <c r="F149" i="4"/>
  <c r="F184" i="4"/>
  <c r="F219" i="4"/>
  <c r="F176" i="4"/>
  <c r="F91" i="4"/>
  <c r="F177" i="4"/>
  <c r="F236" i="4"/>
  <c r="F271" i="4"/>
  <c r="F35" i="4"/>
  <c r="F135" i="4"/>
  <c r="F38" i="4"/>
  <c r="F142" i="4"/>
  <c r="F139" i="4"/>
  <c r="F146" i="4"/>
  <c r="F125" i="4"/>
  <c r="F188" i="4"/>
  <c r="F57" i="4"/>
  <c r="F128" i="4"/>
  <c r="F47" i="4"/>
  <c r="F53" i="4"/>
  <c r="F40" i="4"/>
  <c r="F152" i="4"/>
  <c r="F195" i="4"/>
  <c r="F191" i="4"/>
  <c r="F31" i="4"/>
  <c r="F98" i="4"/>
  <c r="F59" i="4"/>
  <c r="F109" i="4"/>
  <c r="F13" i="4"/>
  <c r="F44" i="4"/>
  <c r="F62" i="4"/>
  <c r="F200" i="4"/>
  <c r="F173" i="4"/>
  <c r="F216" i="4"/>
  <c r="F14" i="4"/>
  <c r="F114" i="4"/>
  <c r="F102" i="4"/>
  <c r="F261" i="4"/>
  <c r="F262" i="4"/>
  <c r="F264" i="4"/>
  <c r="F255" i="4"/>
  <c r="F222" i="4"/>
  <c r="F60" i="4"/>
  <c r="F131" i="4"/>
  <c r="F86" i="4"/>
  <c r="F95" i="4"/>
  <c r="F46" i="4"/>
  <c r="F168" i="4"/>
  <c r="F104" i="4"/>
  <c r="F41" i="4"/>
  <c r="F97" i="4"/>
  <c r="F211" i="4"/>
  <c r="F198" i="4"/>
  <c r="F119" i="4"/>
  <c r="F207" i="4"/>
  <c r="F113" i="4"/>
  <c r="F190" i="4"/>
  <c r="F30" i="4"/>
  <c r="F215" i="4"/>
  <c r="F233" i="4"/>
  <c r="F265" i="4"/>
  <c r="F263" i="4"/>
  <c r="F153" i="4"/>
  <c r="F42" i="4"/>
  <c r="F52" i="4"/>
  <c r="F214" i="4"/>
  <c r="F161" i="4"/>
  <c r="F256" i="4"/>
  <c r="F45" i="4"/>
  <c r="F189" i="4"/>
  <c r="F100" i="4"/>
  <c r="F162" i="4"/>
  <c r="F65" i="4"/>
  <c r="F144" i="4"/>
  <c r="F254" i="4"/>
  <c r="F277" i="4"/>
  <c r="F279" i="4"/>
  <c r="F275" i="4"/>
  <c r="F274" i="4"/>
  <c r="F278" i="4"/>
  <c r="F2" i="4"/>
  <c r="G32" i="4" l="1"/>
  <c r="G71" i="4"/>
  <c r="G225" i="4"/>
  <c r="G221" i="4"/>
  <c r="G83" i="4"/>
  <c r="G154" i="4"/>
  <c r="G140" i="4"/>
  <c r="G230" i="4"/>
  <c r="G111" i="4"/>
  <c r="G193" i="4"/>
  <c r="G88" i="4"/>
  <c r="G51" i="4"/>
  <c r="G208" i="4"/>
  <c r="G27" i="4"/>
  <c r="G175" i="4"/>
  <c r="G226" i="4"/>
  <c r="G223" i="4"/>
  <c r="G84" i="4"/>
  <c r="G49" i="4"/>
  <c r="G107" i="4"/>
  <c r="G24" i="4"/>
  <c r="G124" i="4"/>
  <c r="G58" i="4"/>
  <c r="G126" i="4"/>
  <c r="G21" i="4"/>
  <c r="G93" i="4"/>
  <c r="G94" i="4"/>
  <c r="G166" i="4"/>
  <c r="G155" i="4"/>
  <c r="G269" i="4"/>
  <c r="G243" i="4"/>
  <c r="G241" i="4"/>
  <c r="G268" i="4"/>
  <c r="G259" i="4"/>
  <c r="G25" i="4"/>
  <c r="G112" i="4"/>
  <c r="G105" i="4"/>
  <c r="G5" i="4"/>
  <c r="G141" i="4"/>
  <c r="G213" i="4"/>
  <c r="G56" i="4"/>
  <c r="G96" i="4"/>
  <c r="G39" i="4"/>
  <c r="G23" i="4"/>
  <c r="G121" i="4"/>
  <c r="G137" i="4"/>
  <c r="G34" i="4"/>
  <c r="G266" i="4"/>
  <c r="G239" i="4"/>
  <c r="G145" i="4"/>
  <c r="G11" i="4"/>
  <c r="G10" i="4"/>
  <c r="G64" i="4"/>
  <c r="G87" i="4"/>
  <c r="G180" i="4"/>
  <c r="G187" i="4"/>
  <c r="G72" i="4"/>
  <c r="G157" i="4"/>
  <c r="G77" i="4"/>
  <c r="G272" i="4"/>
  <c r="G250" i="4"/>
  <c r="G29" i="4"/>
  <c r="G61" i="4"/>
  <c r="G158" i="4"/>
  <c r="G163" i="4"/>
  <c r="G182" i="4"/>
  <c r="G147" i="4"/>
  <c r="G130" i="4"/>
  <c r="G15" i="4"/>
  <c r="G194" i="4"/>
  <c r="G257" i="4"/>
  <c r="G115" i="4"/>
  <c r="G169" i="4"/>
  <c r="G174" i="4"/>
  <c r="G164" i="4"/>
  <c r="G224" i="4"/>
  <c r="G167" i="4"/>
  <c r="G12" i="4"/>
  <c r="G54" i="4"/>
  <c r="G143" i="4"/>
  <c r="G231" i="4"/>
  <c r="G26" i="4"/>
  <c r="G210" i="4"/>
  <c r="G108" i="4"/>
  <c r="G136" i="4"/>
  <c r="G201" i="4"/>
  <c r="G156" i="4"/>
  <c r="G68" i="4"/>
  <c r="G7" i="4"/>
  <c r="G69" i="4"/>
  <c r="G203" i="4"/>
  <c r="G234" i="4"/>
  <c r="G202" i="4"/>
  <c r="G19" i="4"/>
  <c r="G196" i="4"/>
  <c r="G75" i="4"/>
  <c r="G134" i="4"/>
  <c r="G66" i="4"/>
  <c r="G220" i="4"/>
  <c r="G81" i="4"/>
  <c r="G260" i="4"/>
  <c r="G251" i="4"/>
  <c r="G237" i="4"/>
  <c r="G244" i="4"/>
  <c r="G240" i="4"/>
  <c r="G28" i="4"/>
  <c r="G92" i="4"/>
  <c r="G172" i="4"/>
  <c r="G67" i="4"/>
  <c r="G8" i="4"/>
  <c r="G204" i="4"/>
  <c r="G79" i="4"/>
  <c r="G178" i="4"/>
  <c r="G185" i="4"/>
  <c r="G16" i="4"/>
  <c r="G73" i="4"/>
  <c r="G106" i="4"/>
  <c r="G37" i="4"/>
  <c r="G170" i="4"/>
  <c r="G50" i="4"/>
  <c r="G89" i="4"/>
  <c r="G270" i="4"/>
  <c r="G242" i="4"/>
  <c r="G267" i="4"/>
  <c r="G232" i="4"/>
  <c r="G18" i="4"/>
  <c r="G150" i="4"/>
  <c r="G80" i="4"/>
  <c r="G179" i="4"/>
  <c r="G247" i="4"/>
  <c r="G17" i="4"/>
  <c r="G82" i="4"/>
  <c r="G78" i="4"/>
  <c r="G43" i="4"/>
  <c r="G127" i="4"/>
  <c r="G186" i="4"/>
  <c r="G199" i="4"/>
  <c r="G273" i="4"/>
  <c r="G9" i="4"/>
  <c r="G4" i="4"/>
  <c r="G110" i="4"/>
  <c r="G122" i="4"/>
  <c r="G197" i="4"/>
  <c r="G132" i="4"/>
  <c r="G99" i="4"/>
  <c r="G116" i="4"/>
  <c r="G117" i="4"/>
  <c r="G118" i="4"/>
  <c r="G165" i="4"/>
  <c r="G55" i="4"/>
  <c r="G120" i="4"/>
  <c r="G33" i="4"/>
  <c r="G227" i="4"/>
  <c r="G3" i="4"/>
  <c r="G63" i="4"/>
  <c r="G36" i="4"/>
  <c r="G229" i="4"/>
  <c r="G138" i="4"/>
  <c r="G90" i="4"/>
  <c r="G181" i="4"/>
  <c r="G212" i="4"/>
  <c r="G151" i="4"/>
  <c r="G20" i="4"/>
  <c r="G133" i="4"/>
  <c r="G217" i="4"/>
  <c r="G101" i="4"/>
  <c r="G228" i="4"/>
  <c r="G235" i="4"/>
  <c r="G249" i="4"/>
  <c r="G253" i="4"/>
  <c r="G258" i="4"/>
  <c r="G238" i="4"/>
  <c r="G252" i="4"/>
  <c r="G218" i="4"/>
  <c r="G192" i="4"/>
  <c r="G76" i="4"/>
  <c r="G209" i="4"/>
  <c r="G85" i="4"/>
  <c r="G74" i="4"/>
  <c r="G6" i="4"/>
  <c r="G183" i="4"/>
  <c r="G148" i="4"/>
  <c r="G129" i="4"/>
  <c r="G246" i="4"/>
  <c r="G248" i="4"/>
  <c r="G48" i="4"/>
  <c r="G206" i="4"/>
  <c r="G22" i="4"/>
  <c r="G103" i="4"/>
  <c r="G160" i="4"/>
  <c r="G159" i="4"/>
  <c r="G70" i="4"/>
  <c r="G123" i="4"/>
  <c r="G171" i="4"/>
  <c r="G245" i="4"/>
  <c r="G205" i="4"/>
  <c r="G149" i="4"/>
  <c r="G184" i="4"/>
  <c r="G219" i="4"/>
  <c r="G176" i="4"/>
  <c r="G91" i="4"/>
  <c r="G177" i="4"/>
  <c r="G236" i="4"/>
  <c r="G271" i="4"/>
  <c r="G35" i="4"/>
  <c r="G135" i="4"/>
  <c r="G38" i="4"/>
  <c r="G142" i="4"/>
  <c r="G139" i="4"/>
  <c r="G146" i="4"/>
  <c r="G125" i="4"/>
  <c r="G188" i="4"/>
  <c r="G57" i="4"/>
  <c r="G128" i="4"/>
  <c r="G47" i="4"/>
  <c r="G53" i="4"/>
  <c r="G40" i="4"/>
  <c r="G152" i="4"/>
  <c r="G195" i="4"/>
  <c r="G191" i="4"/>
  <c r="G31" i="4"/>
  <c r="G98" i="4"/>
  <c r="G59" i="4"/>
  <c r="G109" i="4"/>
  <c r="G13" i="4"/>
  <c r="G44" i="4"/>
  <c r="G62" i="4"/>
  <c r="G200" i="4"/>
  <c r="G173" i="4"/>
  <c r="G216" i="4"/>
  <c r="G14" i="4"/>
  <c r="G114" i="4"/>
  <c r="G102" i="4"/>
  <c r="G261" i="4"/>
  <c r="G262" i="4"/>
  <c r="G264" i="4"/>
  <c r="G255" i="4"/>
  <c r="G222" i="4"/>
  <c r="G60" i="4"/>
  <c r="G131" i="4"/>
  <c r="G86" i="4"/>
  <c r="G95" i="4"/>
  <c r="G46" i="4"/>
  <c r="G168" i="4"/>
  <c r="G104" i="4"/>
  <c r="G41" i="4"/>
  <c r="G97" i="4"/>
  <c r="G211" i="4"/>
  <c r="G198" i="4"/>
  <c r="G119" i="4"/>
  <c r="G207" i="4"/>
  <c r="G113" i="4"/>
  <c r="G190" i="4"/>
  <c r="G30" i="4"/>
  <c r="G215" i="4"/>
  <c r="G233" i="4"/>
  <c r="G265" i="4"/>
  <c r="G263" i="4"/>
  <c r="G153" i="4"/>
  <c r="G42" i="4"/>
  <c r="G52" i="4"/>
  <c r="G214" i="4"/>
  <c r="G161" i="4"/>
  <c r="G256" i="4"/>
  <c r="G45" i="4"/>
  <c r="G189" i="4"/>
  <c r="G100" i="4"/>
  <c r="G162" i="4"/>
  <c r="G65" i="4"/>
  <c r="G144" i="4"/>
  <c r="G254" i="4"/>
  <c r="G275" i="4"/>
  <c r="G274" i="4"/>
  <c r="G2" i="4"/>
  <c r="F276" i="4"/>
  <c r="G278" i="4" l="1"/>
  <c r="H111" i="4" s="1"/>
  <c r="G279" i="4"/>
  <c r="G277" i="4"/>
  <c r="G276" i="4"/>
  <c r="H82" i="4" l="1"/>
  <c r="H287" i="4"/>
  <c r="H45" i="4"/>
  <c r="H246" i="4"/>
  <c r="H65" i="4"/>
  <c r="H14" i="4"/>
  <c r="H135" i="4"/>
  <c r="H145" i="4"/>
  <c r="H106" i="4"/>
  <c r="H116" i="4"/>
  <c r="H170" i="4"/>
  <c r="H23" i="4"/>
  <c r="H71" i="4"/>
  <c r="H163" i="4"/>
  <c r="H115" i="4"/>
  <c r="H133" i="4"/>
  <c r="H48" i="4"/>
  <c r="H234" i="4"/>
  <c r="H104" i="4"/>
  <c r="H231" i="4"/>
  <c r="H100" i="4"/>
  <c r="H32" i="4"/>
  <c r="H209" i="4"/>
  <c r="H84" i="4"/>
  <c r="H162" i="4"/>
  <c r="H244" i="4"/>
  <c r="H140" i="4"/>
  <c r="H188" i="4"/>
  <c r="H200" i="4"/>
  <c r="H211" i="4"/>
  <c r="H242" i="4"/>
  <c r="H168" i="4"/>
  <c r="H89" i="4"/>
  <c r="H250" i="4"/>
  <c r="H201" i="4"/>
  <c r="H226" i="4"/>
  <c r="H137" i="4"/>
  <c r="H117" i="4"/>
  <c r="H110" i="4"/>
  <c r="H20" i="4"/>
  <c r="H128" i="4"/>
  <c r="H212" i="4"/>
  <c r="H183" i="4"/>
  <c r="H207" i="4"/>
  <c r="H196" i="4"/>
  <c r="H85" i="4"/>
  <c r="H16" i="4"/>
  <c r="H136" i="4"/>
  <c r="H266" i="4"/>
  <c r="H141" i="4"/>
  <c r="H96" i="4"/>
  <c r="H148" i="4"/>
  <c r="H27" i="4"/>
  <c r="H182" i="4"/>
  <c r="H52" i="4"/>
  <c r="H97" i="4"/>
  <c r="H91" i="4"/>
  <c r="H138" i="4"/>
  <c r="H72" i="4"/>
  <c r="H191" i="4"/>
  <c r="H30" i="4"/>
  <c r="H172" i="4"/>
  <c r="H203" i="4"/>
  <c r="H44" i="4"/>
  <c r="H57" i="4"/>
  <c r="H7" i="4"/>
  <c r="H187" i="4"/>
  <c r="H267" i="4"/>
  <c r="H70" i="4"/>
  <c r="H37" i="4"/>
  <c r="H194" i="4"/>
  <c r="H144" i="4"/>
  <c r="H83" i="4"/>
  <c r="H238" i="4"/>
  <c r="H189" i="4"/>
  <c r="H215" i="4"/>
  <c r="H107" i="4"/>
  <c r="H31" i="4"/>
  <c r="H176" i="4"/>
  <c r="H126" i="4"/>
  <c r="H254" i="4"/>
  <c r="H67" i="4"/>
  <c r="H229" i="4"/>
  <c r="H197" i="4"/>
  <c r="H221" i="4"/>
  <c r="H218" i="4"/>
  <c r="H158" i="4"/>
  <c r="H49" i="4"/>
  <c r="H103" i="4"/>
  <c r="H80" i="4"/>
  <c r="H94" i="4"/>
  <c r="H9" i="4"/>
  <c r="H152" i="4"/>
  <c r="H192" i="4"/>
  <c r="H150" i="4"/>
  <c r="H61" i="4"/>
  <c r="H178" i="4"/>
  <c r="H243" i="4"/>
  <c r="H36" i="4"/>
  <c r="H63" i="4"/>
  <c r="H199" i="4"/>
  <c r="H38" i="4"/>
  <c r="H259" i="4"/>
  <c r="H8" i="4"/>
  <c r="H29" i="4"/>
  <c r="H236" i="4"/>
  <c r="H78" i="4"/>
  <c r="H171" i="4"/>
  <c r="H240" i="4"/>
  <c r="H142" i="4"/>
  <c r="H272" i="4"/>
  <c r="H5" i="4"/>
  <c r="H42" i="4"/>
  <c r="H219" i="4"/>
  <c r="H169" i="4"/>
  <c r="H159" i="4"/>
  <c r="H35" i="4"/>
  <c r="H177" i="4"/>
  <c r="H184" i="4"/>
  <c r="H2" i="4"/>
  <c r="H193" i="4"/>
  <c r="H228" i="4"/>
  <c r="H69" i="4"/>
  <c r="H79" i="4"/>
  <c r="H206" i="4"/>
  <c r="H270" i="4"/>
  <c r="H98" i="4"/>
  <c r="H262" i="4"/>
  <c r="H124" i="4"/>
  <c r="H10" i="4"/>
  <c r="H4" i="4"/>
  <c r="H223" i="4"/>
  <c r="H154" i="4"/>
  <c r="H247" i="4"/>
  <c r="H195" i="4"/>
  <c r="H47" i="4"/>
  <c r="H268" i="4"/>
  <c r="H253" i="4"/>
  <c r="H39" i="4"/>
  <c r="H179" i="4"/>
  <c r="H74" i="4"/>
  <c r="H249" i="4"/>
  <c r="H58" i="4"/>
  <c r="H151" i="4"/>
  <c r="H90" i="4"/>
  <c r="H155" i="4"/>
  <c r="H19" i="4"/>
  <c r="H13" i="4"/>
  <c r="H224" i="4"/>
  <c r="H21" i="4"/>
  <c r="H15" i="4"/>
  <c r="H22" i="4"/>
  <c r="H210" i="4"/>
  <c r="H274" i="4"/>
  <c r="H81" i="4"/>
  <c r="H190" i="4"/>
  <c r="H121" i="4"/>
  <c r="H185" i="4"/>
  <c r="H127" i="4"/>
  <c r="H46" i="4"/>
  <c r="H59" i="4"/>
  <c r="H131" i="4"/>
  <c r="H130" i="4"/>
  <c r="H119" i="4"/>
  <c r="H208" i="4"/>
  <c r="H175" i="4"/>
  <c r="H260" i="4"/>
  <c r="H43" i="4"/>
  <c r="H118" i="4"/>
  <c r="H225" i="4"/>
  <c r="H102" i="4"/>
  <c r="H56" i="4"/>
  <c r="H255" i="4"/>
  <c r="H88" i="4"/>
  <c r="H173" i="4"/>
  <c r="H143" i="4"/>
  <c r="H99" i="4"/>
  <c r="H202" i="4"/>
  <c r="H64" i="4"/>
  <c r="H161" i="4"/>
  <c r="H125" i="4"/>
  <c r="H113" i="4"/>
  <c r="H261" i="4"/>
  <c r="H129" i="4"/>
  <c r="H273" i="4"/>
  <c r="H257" i="4"/>
  <c r="H123" i="4"/>
  <c r="H217" i="4"/>
  <c r="H213" i="4"/>
  <c r="H245" i="4"/>
  <c r="H34" i="4"/>
  <c r="H248" i="4"/>
  <c r="H216" i="4"/>
  <c r="H164" i="4"/>
  <c r="H17" i="4"/>
  <c r="H108" i="4"/>
  <c r="H263" i="4"/>
  <c r="H198" i="4"/>
  <c r="H147" i="4"/>
  <c r="H180" i="4"/>
  <c r="H227" i="4"/>
  <c r="H92" i="4"/>
  <c r="H122" i="4"/>
  <c r="H153" i="4"/>
  <c r="H3" i="4"/>
  <c r="H258" i="4"/>
  <c r="H51" i="4"/>
  <c r="H132" i="4"/>
  <c r="H222" i="4"/>
  <c r="H54" i="4"/>
  <c r="H62" i="4"/>
  <c r="H18" i="4"/>
  <c r="H66" i="4"/>
  <c r="H53" i="4"/>
  <c r="H11" i="4"/>
  <c r="H237" i="4"/>
  <c r="H41" i="4"/>
  <c r="H271" i="4"/>
  <c r="H95" i="4"/>
  <c r="H120" i="4"/>
  <c r="H112" i="4"/>
  <c r="H149" i="4"/>
  <c r="H275" i="4"/>
  <c r="H68" i="4"/>
  <c r="H205" i="4"/>
  <c r="H156" i="4"/>
  <c r="H160" i="4"/>
  <c r="H264" i="4"/>
  <c r="H86" i="4"/>
  <c r="H235" i="4"/>
  <c r="H114" i="4"/>
  <c r="H256" i="4"/>
  <c r="H73" i="4"/>
  <c r="H241" i="4"/>
  <c r="H239" i="4"/>
  <c r="H75" i="4"/>
  <c r="H33" i="4"/>
  <c r="H50" i="4"/>
  <c r="H25" i="4"/>
  <c r="H220" i="4"/>
  <c r="H24" i="4"/>
  <c r="H214" i="4"/>
  <c r="H269" i="4"/>
  <c r="H232" i="4"/>
  <c r="H109" i="4"/>
  <c r="H6" i="4"/>
  <c r="H186" i="4"/>
  <c r="H105" i="4"/>
  <c r="H101" i="4"/>
  <c r="H146" i="4"/>
  <c r="H165" i="4"/>
  <c r="H204" i="4"/>
  <c r="H12" i="4"/>
  <c r="H251" i="4"/>
  <c r="H230" i="4"/>
  <c r="H40" i="4"/>
  <c r="H134" i="4"/>
  <c r="H93" i="4"/>
  <c r="H77" i="4"/>
  <c r="H55" i="4"/>
  <c r="H265" i="4"/>
  <c r="H181" i="4"/>
  <c r="H157" i="4"/>
  <c r="H166" i="4"/>
  <c r="H87" i="4"/>
  <c r="H252" i="4"/>
  <c r="H28" i="4"/>
  <c r="H167" i="4"/>
  <c r="H174" i="4"/>
  <c r="H139" i="4"/>
  <c r="H60" i="4"/>
  <c r="H26" i="4"/>
  <c r="H76" i="4"/>
  <c r="H233" i="4"/>
  <c r="H278" i="4"/>
  <c r="H285" i="4"/>
  <c r="H281" i="4"/>
  <c r="H284" i="4"/>
  <c r="H276" i="4"/>
  <c r="H279" i="4"/>
  <c r="H293" i="4"/>
  <c r="H288" i="4"/>
  <c r="H282" i="4"/>
  <c r="H291" i="4"/>
  <c r="H286" i="4"/>
  <c r="H280" i="4"/>
  <c r="H289" i="4"/>
  <c r="H283" i="4"/>
  <c r="H292" i="4"/>
  <c r="H277" i="4"/>
  <c r="H294" i="4"/>
  <c r="H290" i="4"/>
</calcChain>
</file>

<file path=xl/sharedStrings.xml><?xml version="1.0" encoding="utf-8"?>
<sst xmlns="http://schemas.openxmlformats.org/spreadsheetml/2006/main" count="1135" uniqueCount="823">
  <si>
    <t>ime i prezime</t>
  </si>
  <si>
    <t>M.P.</t>
  </si>
  <si>
    <t>Rezultat</t>
  </si>
  <si>
    <t>Mjerna jedinica</t>
  </si>
  <si>
    <t>Pokazatelj</t>
  </si>
  <si>
    <t>REZULTATI ISPITIVANJA OTPADNIH VODA</t>
  </si>
  <si>
    <t>Način utvrđivanja protoka otpadnih voda u trenutku uzorkovanja</t>
  </si>
  <si>
    <t>Vremenski uvjeti prethodni dan</t>
  </si>
  <si>
    <t>Vremenski uvjeti tijekom uzorkovanja</t>
  </si>
  <si>
    <t>Analitički broj izvješća o ispitivanju</t>
  </si>
  <si>
    <t xml:space="preserve">OPĆI PODACI </t>
  </si>
  <si>
    <t xml:space="preserve">E    </t>
  </si>
  <si>
    <t>ID mj. okna:</t>
  </si>
  <si>
    <t xml:space="preserve">N    </t>
  </si>
  <si>
    <t>Vrsta mj. okna:</t>
  </si>
  <si>
    <t>Podaci o mjernom oknu:</t>
  </si>
  <si>
    <t>Oznaka ispusta:</t>
  </si>
  <si>
    <t>Koordinate točke  ispuštanja (HTRS96/TM):</t>
  </si>
  <si>
    <t>Naziv ispusta:</t>
  </si>
  <si>
    <t>Podaci o ispustu:</t>
  </si>
  <si>
    <t>Mob:</t>
  </si>
  <si>
    <t>Tel:</t>
  </si>
  <si>
    <t>Ime i prezime:</t>
  </si>
  <si>
    <t xml:space="preserve">Kontakt osoba na lokaciji: </t>
  </si>
  <si>
    <t>Naselje:</t>
  </si>
  <si>
    <t>RBDPS (DZS):</t>
  </si>
  <si>
    <t>Ulica i kućni br.:</t>
  </si>
  <si>
    <t>Adresa lokacije:</t>
  </si>
  <si>
    <t>Naziv lokacije onečišćivača:</t>
  </si>
  <si>
    <t>MBPS (DZS):</t>
  </si>
  <si>
    <t>OIB:</t>
  </si>
  <si>
    <t>Adresa sjedišta:</t>
  </si>
  <si>
    <t>Naziv onečišćivača:</t>
  </si>
  <si>
    <t>Datum:</t>
  </si>
  <si>
    <t>Naš broj:</t>
  </si>
  <si>
    <t>Naziv i oznaka uzorka</t>
  </si>
  <si>
    <t>Vrijeme (hh:min)</t>
  </si>
  <si>
    <t>Dostava uzorka na ispitivanje</t>
  </si>
  <si>
    <t>Trajanje ispuštanja otpadnih voda (h/dan)</t>
  </si>
  <si>
    <t>Početak ispitivanja</t>
  </si>
  <si>
    <t>Završetak ispitivanja</t>
  </si>
  <si>
    <t>Red.br.</t>
  </si>
  <si>
    <t>Šifra pokazatelja</t>
  </si>
  <si>
    <t>Metoda</t>
  </si>
  <si>
    <t>Ostali pokazatelji koji su ispitani</t>
  </si>
  <si>
    <t>Vrsta prijamnika:</t>
  </si>
  <si>
    <t>e-mail:</t>
  </si>
  <si>
    <t>Koordinate   mjernog okna (HTRS96/TM):</t>
  </si>
  <si>
    <t>Datum  (dd.mm.gggg)</t>
  </si>
  <si>
    <t>Zagreb</t>
  </si>
  <si>
    <t>Varaždin</t>
  </si>
  <si>
    <t>Split</t>
  </si>
  <si>
    <t>FKP0011-0001</t>
  </si>
  <si>
    <t>pH vrijednost</t>
  </si>
  <si>
    <t xml:space="preserve"> -</t>
  </si>
  <si>
    <t>FKP0023-0001</t>
  </si>
  <si>
    <t>Temperatura vode</t>
  </si>
  <si>
    <t>°C</t>
  </si>
  <si>
    <t>FKP0003-0001</t>
  </si>
  <si>
    <t>Boja</t>
  </si>
  <si>
    <t>FKP0006-0001</t>
  </si>
  <si>
    <t>Miris</t>
  </si>
  <si>
    <t>FKP0005-0001</t>
  </si>
  <si>
    <t>Krupne tvari</t>
  </si>
  <si>
    <t>FKP0018-0002</t>
  </si>
  <si>
    <t xml:space="preserve">Suhi ostatak ukupni 105°C </t>
  </si>
  <si>
    <t>mg/l</t>
  </si>
  <si>
    <t>FKP0022-0001</t>
  </si>
  <si>
    <t>Taložive tvari</t>
  </si>
  <si>
    <t>ml/lh</t>
  </si>
  <si>
    <t>FKP0020-0001</t>
  </si>
  <si>
    <t xml:space="preserve">Ukupne suspendirane tvari </t>
  </si>
  <si>
    <t>REK0004-0002</t>
  </si>
  <si>
    <t xml:space="preserve">Otopljeni kisik </t>
  </si>
  <si>
    <r>
      <t>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</t>
    </r>
  </si>
  <si>
    <t>REK0001-0001</t>
  </si>
  <si>
    <r>
      <t>BPK</t>
    </r>
    <r>
      <rPr>
        <vertAlign val="subscript"/>
        <sz val="8"/>
        <rFont val="Arial"/>
        <family val="2"/>
      </rPr>
      <t>5</t>
    </r>
  </si>
  <si>
    <t>REK0002-0001</t>
  </si>
  <si>
    <r>
      <t>KPK</t>
    </r>
    <r>
      <rPr>
        <vertAlign val="subscript"/>
        <sz val="8"/>
        <rFont val="Arial"/>
        <family val="2"/>
      </rPr>
      <t>Cr</t>
    </r>
    <r>
      <rPr>
        <sz val="8"/>
        <rFont val="Arial"/>
        <family val="2"/>
      </rPr>
      <t xml:space="preserve"> </t>
    </r>
  </si>
  <si>
    <t>SEARCH</t>
  </si>
  <si>
    <t>UNIQUE</t>
  </si>
  <si>
    <t>FREQUENCY</t>
  </si>
  <si>
    <t>FINAL LIST</t>
  </si>
  <si>
    <t>1,1,1-trikloretan</t>
  </si>
  <si>
    <t>µg/l</t>
  </si>
  <si>
    <t>ORG0001-0002</t>
  </si>
  <si>
    <t>1,1-dikloreten</t>
  </si>
  <si>
    <t>ORG0002-0001</t>
  </si>
  <si>
    <t xml:space="preserve">1,2,3,4,6,7,8,9-Oktaklordibenzodioksin (OCDD) </t>
  </si>
  <si>
    <t>ORG0003-0001</t>
  </si>
  <si>
    <t>ng/l</t>
  </si>
  <si>
    <t xml:space="preserve">1,2,3,4,6,7,8,9-Oktaklordibenzofuran (OCDF) </t>
  </si>
  <si>
    <t>ORG0004-0001</t>
  </si>
  <si>
    <t xml:space="preserve">1,2,3,4,6,7,8-Heptaklordibenzodioksin (HpCDD) </t>
  </si>
  <si>
    <t>ORG0005-0001</t>
  </si>
  <si>
    <t xml:space="preserve">1,2,3,4,6,7,8-Heptaklordibenzofuran (HpCDF) </t>
  </si>
  <si>
    <t>ORG0006-0001</t>
  </si>
  <si>
    <t xml:space="preserve">1,2,3,4,7,8,9-Heptaklordibenzofuran (HpCDF) </t>
  </si>
  <si>
    <t>ORG0007-0001</t>
  </si>
  <si>
    <t>1,2,3,4,7,8-Heksaklordibenzodioksin (HxCDD)</t>
  </si>
  <si>
    <t>ORG0008-0001</t>
  </si>
  <si>
    <t xml:space="preserve">1,2,3,4,7,8-Heksaklordibenzofuran (HxCDF) </t>
  </si>
  <si>
    <t>ORG0009-0001</t>
  </si>
  <si>
    <t xml:space="preserve">1,2,3,6,7,8-Heksaklordibenzodioksin (HxCDD) </t>
  </si>
  <si>
    <t>ORG0010-0001</t>
  </si>
  <si>
    <t xml:space="preserve">1,2,3,6,7,8-Heksaklordibenzofuran (HxCDF) </t>
  </si>
  <si>
    <t>ORG0011-0001</t>
  </si>
  <si>
    <t>1,2,3,7,8,9-Heksaklordibenzodioksin (HxCDD)</t>
  </si>
  <si>
    <t>ORG0012-0001</t>
  </si>
  <si>
    <t xml:space="preserve">1,2,3,7,8,9-Heksaklordibenzofuran (HxCDF) </t>
  </si>
  <si>
    <t>ORG0013-0001</t>
  </si>
  <si>
    <t>1,2,3,7,8-Pentaklordibenzodioksin (PeCDD)</t>
  </si>
  <si>
    <t>ORG0014-0001</t>
  </si>
  <si>
    <t>1,2,3,7,8-Pentaklordibenzofuran (PeCDF)</t>
  </si>
  <si>
    <t>ORG0015-0001</t>
  </si>
  <si>
    <t>1,2,3-triklorbenzen</t>
  </si>
  <si>
    <t>ORG0016-0002</t>
  </si>
  <si>
    <t>1,2,4-triklorbenzen</t>
  </si>
  <si>
    <t>ORG0017-0002</t>
  </si>
  <si>
    <t>1,2,5,6,9,10-heksabromociklododekan</t>
  </si>
  <si>
    <t>ORG0018-0002</t>
  </si>
  <si>
    <t>1,2-dikloretan</t>
  </si>
  <si>
    <t>ORG0019-0002</t>
  </si>
  <si>
    <t xml:space="preserve">1,3,5,7,9,11-heksabromociklododekan </t>
  </si>
  <si>
    <t>ORG0020-0002</t>
  </si>
  <si>
    <t>1,3,5-triklorbenzen</t>
  </si>
  <si>
    <t>ORG0021-0002</t>
  </si>
  <si>
    <t xml:space="preserve">2,3,4,6,7,8-Heksaklordibenzofuran (HxCDF) </t>
  </si>
  <si>
    <t>ORG0022-0001</t>
  </si>
  <si>
    <t xml:space="preserve">2,3,4,7,8-Pentaklordibenzofuran (PeCDF) </t>
  </si>
  <si>
    <t>ORG0023-0001</t>
  </si>
  <si>
    <t>2,3,7,8-Tetraklordibenzodioksin (TCDD)</t>
  </si>
  <si>
    <t>ORG0024-0001</t>
  </si>
  <si>
    <t>2,3,7,8-Tetraklordibenzofuran (TCDF)</t>
  </si>
  <si>
    <t>ORG0025-0001</t>
  </si>
  <si>
    <t>2,4' DDT</t>
  </si>
  <si>
    <t>ORG0026-0002</t>
  </si>
  <si>
    <t>4,4' DDD</t>
  </si>
  <si>
    <t>ORG0032-0002</t>
  </si>
  <si>
    <t>4,4' DDE</t>
  </si>
  <si>
    <t>ORG0033-0002</t>
  </si>
  <si>
    <t>4,4' DDT</t>
  </si>
  <si>
    <t>ORG0034-0002</t>
  </si>
  <si>
    <t>Adsorbilni organski halogeni (AOX)</t>
  </si>
  <si>
    <t>Aklonifen</t>
  </si>
  <si>
    <t>ORG0040-0002</t>
  </si>
  <si>
    <t>Akrilonitril</t>
  </si>
  <si>
    <t>ORG0042-0001</t>
  </si>
  <si>
    <t>Alaklor</t>
  </si>
  <si>
    <t>ORG0043-0002</t>
  </si>
  <si>
    <t>Aldrin</t>
  </si>
  <si>
    <t>ORG0044-0002</t>
  </si>
  <si>
    <t>Aluminij ukupni</t>
  </si>
  <si>
    <t>MET0001-0003</t>
  </si>
  <si>
    <t>nema</t>
  </si>
  <si>
    <t>Amonij</t>
  </si>
  <si>
    <t>HRT0001-0001</t>
  </si>
  <si>
    <t>mgN/l</t>
  </si>
  <si>
    <t>Anorganski dušik</t>
  </si>
  <si>
    <t>HRT0002-0001</t>
  </si>
  <si>
    <t>Antimon otopljeni</t>
  </si>
  <si>
    <t>MET0002-0002</t>
  </si>
  <si>
    <t>Antimon ukupni</t>
  </si>
  <si>
    <t>MET0002-0004</t>
  </si>
  <si>
    <t>Antracen</t>
  </si>
  <si>
    <t>ORG0047-0002</t>
  </si>
  <si>
    <t>Arsen otopljeni</t>
  </si>
  <si>
    <t>MET0003-0002</t>
  </si>
  <si>
    <t>Arsen ukupni</t>
  </si>
  <si>
    <t>MET0003-0004</t>
  </si>
  <si>
    <t>Atrazin</t>
  </si>
  <si>
    <t>ORG0048-0002</t>
  </si>
  <si>
    <t>Azbest</t>
  </si>
  <si>
    <t>ORG0049-0001</t>
  </si>
  <si>
    <t>Azinfos (-etil)</t>
  </si>
  <si>
    <t>ORG0050-0002</t>
  </si>
  <si>
    <t>Azinfos (-metil)</t>
  </si>
  <si>
    <t>ORG0051-0002</t>
  </si>
  <si>
    <t>Azitromicin</t>
  </si>
  <si>
    <t>ORG0052-0002</t>
  </si>
  <si>
    <t>Bakar otopljeni</t>
  </si>
  <si>
    <t>MET0004-0002</t>
  </si>
  <si>
    <t>Bakar ukupni</t>
  </si>
  <si>
    <t>MET0004-0004</t>
  </si>
  <si>
    <t>Barij otopljeni</t>
  </si>
  <si>
    <t>MET0005-0002</t>
  </si>
  <si>
    <t>Barij ukupni</t>
  </si>
  <si>
    <t>MET0005-0004</t>
  </si>
  <si>
    <t>Benzen</t>
  </si>
  <si>
    <t>ORG0054-0002</t>
  </si>
  <si>
    <t>Benzo(a)piren</t>
  </si>
  <si>
    <t>ORG0055-0002</t>
  </si>
  <si>
    <t>Benzo(b)fluoranten</t>
  </si>
  <si>
    <t>ORG0056-0002</t>
  </si>
  <si>
    <t>Benzo(g,h,i)perilen</t>
  </si>
  <si>
    <t>ORG0057-0002</t>
  </si>
  <si>
    <t>Benzo(k)fluoranten</t>
  </si>
  <si>
    <t>ORG0058-0002</t>
  </si>
  <si>
    <t>Berilij otopljeni</t>
  </si>
  <si>
    <t>MET0006-0002</t>
  </si>
  <si>
    <t>Berilij ukupni</t>
  </si>
  <si>
    <t>MET0006-0004</t>
  </si>
  <si>
    <t>Bifenoks</t>
  </si>
  <si>
    <t>ORG0060-0002</t>
  </si>
  <si>
    <t>Biološka razgradljivost OOU</t>
  </si>
  <si>
    <t>EKO0001-0001</t>
  </si>
  <si>
    <t>Bor otopljeni</t>
  </si>
  <si>
    <t>MET0007-0002</t>
  </si>
  <si>
    <t>Bor ukupni</t>
  </si>
  <si>
    <t>MET0007-0004</t>
  </si>
  <si>
    <t>mgO₂/l</t>
  </si>
  <si>
    <t>BPK5 teret</t>
  </si>
  <si>
    <t>TER0001-0001</t>
  </si>
  <si>
    <t>kg/t proizv/sirovine</t>
  </si>
  <si>
    <t>Broj fekalnih koliforma</t>
  </si>
  <si>
    <t>MBP0003-0001</t>
  </si>
  <si>
    <t>broj/100 ml</t>
  </si>
  <si>
    <t>Broj fekalnih streptokoka</t>
  </si>
  <si>
    <t>MBP0004-0001</t>
  </si>
  <si>
    <t>Bromdiklormetan</t>
  </si>
  <si>
    <t>ORG0064-0002</t>
  </si>
  <si>
    <t>Bromoform</t>
  </si>
  <si>
    <t>ORG0065-0002</t>
  </si>
  <si>
    <t>C₁₀₋₁₃ kloralkani</t>
  </si>
  <si>
    <t>ORG0068-0002</t>
  </si>
  <si>
    <t>Cibutrin</t>
  </si>
  <si>
    <t>ORG0070-0002</t>
  </si>
  <si>
    <t>Cijanidi otopljeni</t>
  </si>
  <si>
    <t>ION0003-0001</t>
  </si>
  <si>
    <t>Cijanidi slobodni</t>
  </si>
  <si>
    <t>ION0003-0002</t>
  </si>
  <si>
    <t>Cijanidi ukupni</t>
  </si>
  <si>
    <t>ION0003-0004</t>
  </si>
  <si>
    <t>Cink otopljeni</t>
  </si>
  <si>
    <t>MET0008-0002</t>
  </si>
  <si>
    <t>Cink ukupni</t>
  </si>
  <si>
    <t>MET0008-0004</t>
  </si>
  <si>
    <t>Cipermetrin</t>
  </si>
  <si>
    <t>ORG0071-0002</t>
  </si>
  <si>
    <t>Crijevni enterokoki</t>
  </si>
  <si>
    <t>MBP0008-0001</t>
  </si>
  <si>
    <t xml:space="preserve">DDT ukupni </t>
  </si>
  <si>
    <t>ORG0075-0003</t>
  </si>
  <si>
    <t>Detergenti anionski</t>
  </si>
  <si>
    <t>ORG0080-0002</t>
  </si>
  <si>
    <t xml:space="preserve">Detergenti kationski </t>
  </si>
  <si>
    <t>ORG0081-0001</t>
  </si>
  <si>
    <t>Detergenti neionski</t>
  </si>
  <si>
    <t>ORG0082-0002</t>
  </si>
  <si>
    <t>ORG0083-0001</t>
  </si>
  <si>
    <t>Di(2-etilheksil)ftalat) (DEHP)</t>
  </si>
  <si>
    <t>ORG0084-0002</t>
  </si>
  <si>
    <t>Dibromklormetan</t>
  </si>
  <si>
    <t>ORG0086-0002</t>
  </si>
  <si>
    <t>Dieldrin</t>
  </si>
  <si>
    <t>ORG0087-0002</t>
  </si>
  <si>
    <t>Diklorbenzen</t>
  </si>
  <si>
    <t>ORG0092-0001</t>
  </si>
  <si>
    <t>Diklormetan</t>
  </si>
  <si>
    <t>ORG0093-0002</t>
  </si>
  <si>
    <t>Diklorvos</t>
  </si>
  <si>
    <t>ORG0094-0002</t>
  </si>
  <si>
    <t>Dikofol</t>
  </si>
  <si>
    <t>ORG0095-0002</t>
  </si>
  <si>
    <t>ORG0098-0001</t>
  </si>
  <si>
    <t>Diuron</t>
  </si>
  <si>
    <t>ORG0100-0002</t>
  </si>
  <si>
    <t>Ekotoksičnost na dafnije LIDD</t>
  </si>
  <si>
    <t>EKO0002-0001</t>
  </si>
  <si>
    <t>faktor razrjeđenja</t>
  </si>
  <si>
    <t>Ekotoksičnost na morske alge LIDA</t>
  </si>
  <si>
    <t>EKO0002-0002</t>
  </si>
  <si>
    <t>Ekotoksičnost na svjetleće bakterije LIDL</t>
  </si>
  <si>
    <t>EKO0002-0003</t>
  </si>
  <si>
    <t>Električna vodljivost pri 25°C</t>
  </si>
  <si>
    <t>FKP0004-0002</t>
  </si>
  <si>
    <t>µS/cm</t>
  </si>
  <si>
    <t>Endosulfan ukupni</t>
  </si>
  <si>
    <t>ORG0101-0003</t>
  </si>
  <si>
    <t>Endrin</t>
  </si>
  <si>
    <t>ORG0102-0002</t>
  </si>
  <si>
    <t>Eritromicin</t>
  </si>
  <si>
    <t>ORG0105-0002</t>
  </si>
  <si>
    <t xml:space="preserve">Escherichia coli </t>
  </si>
  <si>
    <t>MBP0010-0001</t>
  </si>
  <si>
    <t xml:space="preserve">Etilbenzen </t>
  </si>
  <si>
    <t>ORG0108-0001</t>
  </si>
  <si>
    <t>Fenitrotion</t>
  </si>
  <si>
    <t>ORG0114-0002</t>
  </si>
  <si>
    <t>Fenoli ukupni</t>
  </si>
  <si>
    <t>ORG0116-0002</t>
  </si>
  <si>
    <t>Fention</t>
  </si>
  <si>
    <t>ORG0117-0002</t>
  </si>
  <si>
    <t>Fluoranten</t>
  </si>
  <si>
    <t>ORG0121-0002</t>
  </si>
  <si>
    <t>Fluoridi</t>
  </si>
  <si>
    <t>ION0004-0001</t>
  </si>
  <si>
    <t>Formalaldehid</t>
  </si>
  <si>
    <t>ORG0126-0001</t>
  </si>
  <si>
    <t>Genotoksičnost LIDEU</t>
  </si>
  <si>
    <t>EKO0003-0001</t>
  </si>
  <si>
    <t>Heksabromobifenil</t>
  </si>
  <si>
    <t>ORG0131-0001</t>
  </si>
  <si>
    <t>Heksabromociklododekan (HBCDD)</t>
  </si>
  <si>
    <t>ORG0132-0001</t>
  </si>
  <si>
    <t>Heksaklorbenzen (HCB)</t>
  </si>
  <si>
    <t>ORG0134-0002</t>
  </si>
  <si>
    <t>Heksaklorbutadien</t>
  </si>
  <si>
    <t>ORG0135-0002</t>
  </si>
  <si>
    <t>Heksaklorcikloheksan ukupni (HCH)</t>
  </si>
  <si>
    <t>ORG0136-0002</t>
  </si>
  <si>
    <t>Heptaklor</t>
  </si>
  <si>
    <t>ORG0137-0002</t>
  </si>
  <si>
    <t>Heptaklorepoksid</t>
  </si>
  <si>
    <t>ORG0138-0002</t>
  </si>
  <si>
    <t>Indeno(1,2,3-cd)piren</t>
  </si>
  <si>
    <t>ORG0141-0002</t>
  </si>
  <si>
    <t>Izodrin</t>
  </si>
  <si>
    <t>ORG0142-0002</t>
  </si>
  <si>
    <t>Izoproturon</t>
  </si>
  <si>
    <t>ORG0144-0002</t>
  </si>
  <si>
    <t>Kadmij otopljeni</t>
  </si>
  <si>
    <t>MET0009-0002</t>
  </si>
  <si>
    <t>Kadmij ukupni</t>
  </si>
  <si>
    <t>MET0009-0004</t>
  </si>
  <si>
    <t>Kjeldahl dušik</t>
  </si>
  <si>
    <t>HRT0003-0001</t>
  </si>
  <si>
    <t>Klaritromicin</t>
  </si>
  <si>
    <t>ORG0147-0001</t>
  </si>
  <si>
    <t>Klorfenvinfos</t>
  </si>
  <si>
    <t>ORG0150-0002</t>
  </si>
  <si>
    <t>Kloridi</t>
  </si>
  <si>
    <t>ION0009-0001</t>
  </si>
  <si>
    <t>Klorpirifos (-etil)</t>
  </si>
  <si>
    <t>ORG0152-0002</t>
  </si>
  <si>
    <t>Kobalt otopljeni</t>
  </si>
  <si>
    <t>MET0010-0002</t>
  </si>
  <si>
    <t>Kobalt ukupni</t>
  </si>
  <si>
    <t>MET0010-0004</t>
  </si>
  <si>
    <t>Kositar otopljeni</t>
  </si>
  <si>
    <t>MET0011-0002</t>
  </si>
  <si>
    <t>Kositar ukupni</t>
  </si>
  <si>
    <t>MET0011-0004</t>
  </si>
  <si>
    <t>KPKCr teret</t>
  </si>
  <si>
    <t>TER0001-0002</t>
  </si>
  <si>
    <t>KPK-Mn</t>
  </si>
  <si>
    <t>REK0003-0001</t>
  </si>
  <si>
    <t>MET0013-0001</t>
  </si>
  <si>
    <t>MET0014-0001</t>
  </si>
  <si>
    <t>Krom otopljeni</t>
  </si>
  <si>
    <t>MET0012-0002</t>
  </si>
  <si>
    <t>Krom ukupni</t>
  </si>
  <si>
    <t>MET0012-0004</t>
  </si>
  <si>
    <t>Ksilen ukupni</t>
  </si>
  <si>
    <t>ORG0156-0002</t>
  </si>
  <si>
    <t>Kvinoksifen</t>
  </si>
  <si>
    <t>ORG0158-0002</t>
  </si>
  <si>
    <t>ORG0159-0001</t>
  </si>
  <si>
    <t>Lakohlapljivi klorirani ugljikovodici (LHKU)</t>
  </si>
  <si>
    <t>ORG0294-0002</t>
  </si>
  <si>
    <t>Litij otopljeni</t>
  </si>
  <si>
    <t>MET0015-0002</t>
  </si>
  <si>
    <t>Litij ukupni</t>
  </si>
  <si>
    <t>MET0015-0003</t>
  </si>
  <si>
    <t>Magnezij</t>
  </si>
  <si>
    <t>ION0012-0001</t>
  </si>
  <si>
    <t>Malation</t>
  </si>
  <si>
    <t>ORG0161-0002</t>
  </si>
  <si>
    <t>Mangan otopljeni</t>
  </si>
  <si>
    <t>MET0016-0002</t>
  </si>
  <si>
    <t>Mangan ukupni</t>
  </si>
  <si>
    <t>MET0016-0004</t>
  </si>
  <si>
    <t>Metoksiklor</t>
  </si>
  <si>
    <t>ORG0171-0002</t>
  </si>
  <si>
    <t>m-ksilen</t>
  </si>
  <si>
    <t>ORG0178-0002</t>
  </si>
  <si>
    <t>m-ksilen+p-ksilen</t>
  </si>
  <si>
    <t>ORG0179-0002</t>
  </si>
  <si>
    <t>Molibden otopljeni</t>
  </si>
  <si>
    <t>MET0017-0002</t>
  </si>
  <si>
    <t>Molibden ukupni</t>
  </si>
  <si>
    <t>MET0017-0003</t>
  </si>
  <si>
    <t>Mulj</t>
  </si>
  <si>
    <t>FKP0007-0001</t>
  </si>
  <si>
    <t>Naftalen</t>
  </si>
  <si>
    <t>ORG0180-0002</t>
  </si>
  <si>
    <t>Natrij</t>
  </si>
  <si>
    <t>ION0013-0001</t>
  </si>
  <si>
    <t>Nikal otopljeni</t>
  </si>
  <si>
    <t>MET0018-0002</t>
  </si>
  <si>
    <t>Nikal ukupni</t>
  </si>
  <si>
    <t>MET0018-0004</t>
  </si>
  <si>
    <t>Nitrati</t>
  </si>
  <si>
    <t>HRT0005-0001</t>
  </si>
  <si>
    <t>Nitriti</t>
  </si>
  <si>
    <t>HRT0006-0002</t>
  </si>
  <si>
    <t>N-nitrozodibutilamin</t>
  </si>
  <si>
    <t>ORG0182-0001</t>
  </si>
  <si>
    <t>Nonilfenol</t>
  </si>
  <si>
    <t>ORG0183-0002</t>
  </si>
  <si>
    <t>Nonilfenol i etoksilati (NP/NPE), smjesa izomera</t>
  </si>
  <si>
    <t>ORG0183-0004</t>
  </si>
  <si>
    <t>o-ksilen</t>
  </si>
  <si>
    <t>ORG0187-0002</t>
  </si>
  <si>
    <t>Oksitetraciklin hidroklorid</t>
  </si>
  <si>
    <t>ORG0188-0001</t>
  </si>
  <si>
    <t xml:space="preserve">Oktilfenoli i oktilfenol etoksilati   </t>
  </si>
  <si>
    <t>ORG0190-0001</t>
  </si>
  <si>
    <t>Olovo otopljeno</t>
  </si>
  <si>
    <t>MET0019-0002</t>
  </si>
  <si>
    <t>Olovo ukupno</t>
  </si>
  <si>
    <t>MET0019-0004</t>
  </si>
  <si>
    <t>Organofosforni pesticidi ukupni</t>
  </si>
  <si>
    <t>ORG0192-0002</t>
  </si>
  <si>
    <t>Organoklorovi pesticidi ukupni</t>
  </si>
  <si>
    <t>ORG0193-0002</t>
  </si>
  <si>
    <t>Organski dušik</t>
  </si>
  <si>
    <t>HRT0007-0001</t>
  </si>
  <si>
    <t>Ortofosfati otopljeni</t>
  </si>
  <si>
    <t>HRT0008-0001</t>
  </si>
  <si>
    <t>mgP/l</t>
  </si>
  <si>
    <t>Otopljeni organski ugljik (DOC)</t>
  </si>
  <si>
    <t>HRT0009-0001</t>
  </si>
  <si>
    <t>mgC/l</t>
  </si>
  <si>
    <t>Paration</t>
  </si>
  <si>
    <t>ORG0194-0002</t>
  </si>
  <si>
    <t>Paration (-metil)</t>
  </si>
  <si>
    <t>ORG0195-0002</t>
  </si>
  <si>
    <t>PBDE 100</t>
  </si>
  <si>
    <t>ORG0196-0002</t>
  </si>
  <si>
    <t>PBDE 153</t>
  </si>
  <si>
    <t>ORG0197-0002</t>
  </si>
  <si>
    <t>PBDE 154</t>
  </si>
  <si>
    <t>ORG0198-0002</t>
  </si>
  <si>
    <t>PBDE 183</t>
  </si>
  <si>
    <t>ORG0199-0001</t>
  </si>
  <si>
    <t>PBDE 28</t>
  </si>
  <si>
    <t>ORG0200-0002</t>
  </si>
  <si>
    <t>PBDE 47</t>
  </si>
  <si>
    <t>ORG0201-0002</t>
  </si>
  <si>
    <t>PBDE 99</t>
  </si>
  <si>
    <t>ORG0202-0002</t>
  </si>
  <si>
    <t>PCB 101</t>
  </si>
  <si>
    <t>ORG0203-0002</t>
  </si>
  <si>
    <t>PCB 105</t>
  </si>
  <si>
    <t>ORG0204-0002</t>
  </si>
  <si>
    <t>PCB 114</t>
  </si>
  <si>
    <t>ORG0205-0002</t>
  </si>
  <si>
    <t>PCB 118</t>
  </si>
  <si>
    <t>ORG0206-0002</t>
  </si>
  <si>
    <t>PCB 123</t>
  </si>
  <si>
    <t>ORG0207-0002</t>
  </si>
  <si>
    <t>PCB 126</t>
  </si>
  <si>
    <t>ORG0208-0002</t>
  </si>
  <si>
    <t>PCB 138</t>
  </si>
  <si>
    <t>ORG0209-0002</t>
  </si>
  <si>
    <t>PCB 153</t>
  </si>
  <si>
    <t>ORG0210-0002</t>
  </si>
  <si>
    <t>PCB 156</t>
  </si>
  <si>
    <t>ORG0211-0002</t>
  </si>
  <si>
    <t>PCB 157</t>
  </si>
  <si>
    <t>ORG0212-0002</t>
  </si>
  <si>
    <t>PCB 167</t>
  </si>
  <si>
    <t>ORG0213-0002</t>
  </si>
  <si>
    <t>PCB 169</t>
  </si>
  <si>
    <t>ORG0214-0002</t>
  </si>
  <si>
    <t>PCB 180</t>
  </si>
  <si>
    <t>ORG0215-0002</t>
  </si>
  <si>
    <t>PCB 189</t>
  </si>
  <si>
    <t>ORG0216-0002</t>
  </si>
  <si>
    <t>ORG0217-0001</t>
  </si>
  <si>
    <t>PCB 28</t>
  </si>
  <si>
    <t>ORG0218-0002</t>
  </si>
  <si>
    <t>PCB 52</t>
  </si>
  <si>
    <t>ORG0219-0002</t>
  </si>
  <si>
    <t>PCB 77</t>
  </si>
  <si>
    <t>ORG0220-0002</t>
  </si>
  <si>
    <t>PCB 81</t>
  </si>
  <si>
    <t>ORG0221-0002</t>
  </si>
  <si>
    <t>Pentaklorbenzen</t>
  </si>
  <si>
    <t>ORG0224-0002</t>
  </si>
  <si>
    <t>Pentaklorfenol</t>
  </si>
  <si>
    <t>ORG0225-0002</t>
  </si>
  <si>
    <t>Perfluoroktansulfonska kiselina i derivati (PFOS)</t>
  </si>
  <si>
    <t>ORG0226-0002</t>
  </si>
  <si>
    <t>Pesticidi-staro</t>
  </si>
  <si>
    <t>ORG0229-0001</t>
  </si>
  <si>
    <t>p-ksilen</t>
  </si>
  <si>
    <t>ORG0235-0002</t>
  </si>
  <si>
    <t>Polibromirani difenileteri (PBDE)</t>
  </si>
  <si>
    <t>ORG0236-0002</t>
  </si>
  <si>
    <t>Policiklički aromatski ugljikovodici (PAH)</t>
  </si>
  <si>
    <t>ORG0237-0002</t>
  </si>
  <si>
    <t>Poliklorirani bifenili ukupni (PCB)</t>
  </si>
  <si>
    <t>ORG0238-0002</t>
  </si>
  <si>
    <t>Radioaktivnost alfa ukupna</t>
  </si>
  <si>
    <t>RAD0001-0001</t>
  </si>
  <si>
    <t>mBq/l</t>
  </si>
  <si>
    <t>Radioaktivnost beta ukupna</t>
  </si>
  <si>
    <t>RAD0002-0001</t>
  </si>
  <si>
    <t>Radioaktivnost gama ukupna</t>
  </si>
  <si>
    <t>RAD0003-0001</t>
  </si>
  <si>
    <t>ION0016-0003</t>
  </si>
  <si>
    <t>Selen otopljeni</t>
  </si>
  <si>
    <t>MET0020-0002</t>
  </si>
  <si>
    <t>Selen ukupni</t>
  </si>
  <si>
    <t>MET0020-0004</t>
  </si>
  <si>
    <t>Simazin</t>
  </si>
  <si>
    <t>ORG0242-0002</t>
  </si>
  <si>
    <t>Srebro otopljeno</t>
  </si>
  <si>
    <t>MET0021-0002</t>
  </si>
  <si>
    <t>Srebro ukupno</t>
  </si>
  <si>
    <t>MET0021-0004</t>
  </si>
  <si>
    <t>Stiren</t>
  </si>
  <si>
    <t>ORG0244-0002</t>
  </si>
  <si>
    <t>Stroncij otopljeni</t>
  </si>
  <si>
    <t>MET0022-0002</t>
  </si>
  <si>
    <t>Stroncij ukupni</t>
  </si>
  <si>
    <t>MET0022-0003</t>
  </si>
  <si>
    <t>Suhi ostatak žareni 600°C</t>
  </si>
  <si>
    <t>FKP0019-0002</t>
  </si>
  <si>
    <t>Sulfati</t>
  </si>
  <si>
    <t>ION0018-0001</t>
  </si>
  <si>
    <t>Sulfidi</t>
  </si>
  <si>
    <t>ION0019-0001</t>
  </si>
  <si>
    <t>Sulfiti</t>
  </si>
  <si>
    <t>ION0020-0001</t>
  </si>
  <si>
    <t>Suspendirane tvari žarene</t>
  </si>
  <si>
    <t>FKP0021-0001</t>
  </si>
  <si>
    <t>Talij otopljeni</t>
  </si>
  <si>
    <t>MET0023-0002</t>
  </si>
  <si>
    <t>Talij ukupni</t>
  </si>
  <si>
    <t>MET0023-0003</t>
  </si>
  <si>
    <t>Telur otopljeni</t>
  </si>
  <si>
    <t>MET0024-0002</t>
  </si>
  <si>
    <t>Telur ukupni</t>
  </si>
  <si>
    <t>MET0024-0003</t>
  </si>
  <si>
    <t>Terbutrin</t>
  </si>
  <si>
    <t>ORG0264-0002</t>
  </si>
  <si>
    <t>Teškohlapljive lipofilne tvari</t>
  </si>
  <si>
    <t>ORG0291-0001</t>
  </si>
  <si>
    <t>Tetrakloretilen</t>
  </si>
  <si>
    <t>ORG0266-0003</t>
  </si>
  <si>
    <t>Tetraklormetan (tetraklorugljik)</t>
  </si>
  <si>
    <t>ORG0267-0002</t>
  </si>
  <si>
    <t>Titanij otopljeni</t>
  </si>
  <si>
    <t>MET0025-0001</t>
  </si>
  <si>
    <t>Titanij ukupni</t>
  </si>
  <si>
    <t>MET0025-0002</t>
  </si>
  <si>
    <t>Toluen</t>
  </si>
  <si>
    <t>ORG0276-0002</t>
  </si>
  <si>
    <t>Tributilkositrovi spojevi</t>
  </si>
  <si>
    <t>ORG0282-0002</t>
  </si>
  <si>
    <t>Trifenilkositrovi spojevi</t>
  </si>
  <si>
    <t>ORG0283-0001</t>
  </si>
  <si>
    <t>Trifluralin</t>
  </si>
  <si>
    <t>ORG0284-0002</t>
  </si>
  <si>
    <t>Triklorbenzen (svi izomeri)</t>
  </si>
  <si>
    <t>ORG0286-0002</t>
  </si>
  <si>
    <t>Trikloretilen</t>
  </si>
  <si>
    <t>ORG0287-0003</t>
  </si>
  <si>
    <t>Triklormetan (kloroform)</t>
  </si>
  <si>
    <t>ORG0289-0002</t>
  </si>
  <si>
    <t>uk.susp.tvar teret</t>
  </si>
  <si>
    <t>TER0001-0003</t>
  </si>
  <si>
    <t>Ukupne površinski aktivne tvari</t>
  </si>
  <si>
    <t>ORG0292-0001</t>
  </si>
  <si>
    <t xml:space="preserve">Ukupni aromatski ugljikovodici </t>
  </si>
  <si>
    <t>ORG0293-0001</t>
  </si>
  <si>
    <t>Ukupni broj koliformnih bakterija</t>
  </si>
  <si>
    <t>MBP0016-0001</t>
  </si>
  <si>
    <t>Ukupni dušik</t>
  </si>
  <si>
    <t>HRT0010-0002</t>
  </si>
  <si>
    <t>Ukupni fosfor</t>
  </si>
  <si>
    <t>HRT0011-0001</t>
  </si>
  <si>
    <t xml:space="preserve">Ukupni halogenirani ugljikovodici </t>
  </si>
  <si>
    <t>ORG0309-0001</t>
  </si>
  <si>
    <t xml:space="preserve">Ukupni nitrirani ugljikovodici </t>
  </si>
  <si>
    <t>ORG0295-0001</t>
  </si>
  <si>
    <t>Ukupni organski ugljik (TOC)</t>
  </si>
  <si>
    <t>HRT0012-0001</t>
  </si>
  <si>
    <t>Ukupni ugljikovodici C10-C40</t>
  </si>
  <si>
    <t>ORG0177-0003</t>
  </si>
  <si>
    <t>Uranij otopljeni</t>
  </si>
  <si>
    <t>MET0026-0001</t>
  </si>
  <si>
    <t>Uranij ukupni</t>
  </si>
  <si>
    <t>MET0026-0002</t>
  </si>
  <si>
    <t>Vanadij otopljeni</t>
  </si>
  <si>
    <t>MET0027-0002</t>
  </si>
  <si>
    <t>Vanadij ukupni</t>
  </si>
  <si>
    <t>MET0027-0004</t>
  </si>
  <si>
    <t>Vinil klorid</t>
  </si>
  <si>
    <t>ORG0296-0002</t>
  </si>
  <si>
    <t>Željezo otopljeno</t>
  </si>
  <si>
    <t>MET0028-0002</t>
  </si>
  <si>
    <t>Željezo ukupno</t>
  </si>
  <si>
    <t>MET0028-0004</t>
  </si>
  <si>
    <t>Živa otopljena</t>
  </si>
  <si>
    <t>MET0030-0002</t>
  </si>
  <si>
    <t>Živa ukupna</t>
  </si>
  <si>
    <t>MET0030-0004</t>
  </si>
  <si>
    <t>α-endosulfan</t>
  </si>
  <si>
    <t>ORG0299-0002</t>
  </si>
  <si>
    <t>α-heksabromociklododekan</t>
  </si>
  <si>
    <t>ORG0300-0002</t>
  </si>
  <si>
    <t>α-heksaklorcikloheksan (HCH)</t>
  </si>
  <si>
    <t>ORG0301-0002</t>
  </si>
  <si>
    <t xml:space="preserve">β-heksabromociklododekan </t>
  </si>
  <si>
    <t>ORG0303-0002</t>
  </si>
  <si>
    <t>β-Heksaklorcikloheksan (HCH)</t>
  </si>
  <si>
    <t>ORG0304-0002</t>
  </si>
  <si>
    <t>γ-heksabromociklododekan</t>
  </si>
  <si>
    <t>ORG0305-0001</t>
  </si>
  <si>
    <t>ORG0307-0002</t>
  </si>
  <si>
    <t>Δ TP</t>
  </si>
  <si>
    <t>FKP0036-0001</t>
  </si>
  <si>
    <t>Δ TR</t>
  </si>
  <si>
    <t>FKP0036-0002</t>
  </si>
  <si>
    <t>δ-Heksaklorcikloheksan (HCH)</t>
  </si>
  <si>
    <t>ORG0308-0002</t>
  </si>
  <si>
    <t>ORG0039-0002</t>
  </si>
  <si>
    <t>Detergenti, zbroj anionskih i neionskih</t>
  </si>
  <si>
    <t>ION0015-0003</t>
  </si>
  <si>
    <t>Klor slobodni</t>
  </si>
  <si>
    <t>Klor ukupni</t>
  </si>
  <si>
    <t>TYPE</t>
  </si>
  <si>
    <t>VERSION</t>
  </si>
  <si>
    <t>DATE</t>
  </si>
  <si>
    <t>exec [ZastitaVoda].[VrijemenskiUvjetiGetForOtpadneVode]</t>
  </si>
  <si>
    <t>DESCRIPTION</t>
  </si>
  <si>
    <t>ID</t>
  </si>
  <si>
    <t>DATA_SHEET_LABORATORIJI</t>
  </si>
  <si>
    <t>DATA_SHEET_VREMENSKI_UVJETI</t>
  </si>
  <si>
    <t>IDLaboratorij</t>
  </si>
  <si>
    <t>NazivLaboratorijaOtpadneVode</t>
  </si>
  <si>
    <t>Naziv</t>
  </si>
  <si>
    <t>Ulica</t>
  </si>
  <si>
    <t>Zavod za javno zdravstvo Karlovačke županije</t>
  </si>
  <si>
    <t>Karlovac</t>
  </si>
  <si>
    <t>Dr. V. Mačeka 48</t>
  </si>
  <si>
    <t>Zlatar</t>
  </si>
  <si>
    <t>Ivana Gorana Kovačića 1</t>
  </si>
  <si>
    <t>Nastavni zavod za javno zdravstvo dr. Andrija Štampar</t>
  </si>
  <si>
    <t>Mirogojska cesta 16</t>
  </si>
  <si>
    <t>Zavod za javno zdravstvo Sisačko-moslavačke županije</t>
  </si>
  <si>
    <t>Sisak</t>
  </si>
  <si>
    <t>Kralja Tomislava 1</t>
  </si>
  <si>
    <t>Slavonski Brod</t>
  </si>
  <si>
    <t>Rockefellerova 4</t>
  </si>
  <si>
    <t>Čakovec</t>
  </si>
  <si>
    <t>dr. Rudolfa Steinera 7</t>
  </si>
  <si>
    <t>Zavod za javno zdravstvo Koprivničko-križevačke županije</t>
  </si>
  <si>
    <t>Koprivnica</t>
  </si>
  <si>
    <t>Trg Tomislava dr. Bardeka 10/10</t>
  </si>
  <si>
    <t>Zavod za javno zdravstvo Osječko-baranjske županije</t>
  </si>
  <si>
    <t>Osijek</t>
  </si>
  <si>
    <t>Drinska 8</t>
  </si>
  <si>
    <t>Zavod za javno zdravstvo Varaždinske županije</t>
  </si>
  <si>
    <t>Meštrovićeva ulica 1/11</t>
  </si>
  <si>
    <t>Zavod za javno zdravstvo Istarske županije</t>
  </si>
  <si>
    <t>Pula</t>
  </si>
  <si>
    <t>Nazorova ulica 23</t>
  </si>
  <si>
    <t>Rijeka</t>
  </si>
  <si>
    <t>Krešimirova ulica 52a</t>
  </si>
  <si>
    <t>Nastavni zavod za javno zdravstvo Splitsko-dalmatinske županije</t>
  </si>
  <si>
    <t>Vukovarska ulica 46</t>
  </si>
  <si>
    <t>Zavod za javno zdravstvo Zadar</t>
  </si>
  <si>
    <t>Zadar</t>
  </si>
  <si>
    <t>Kolovare 2</t>
  </si>
  <si>
    <t>Zavod za javno zdravstvo Ličko-senjske županije</t>
  </si>
  <si>
    <t>Gospić</t>
  </si>
  <si>
    <t>Senjskih žrtava 2</t>
  </si>
  <si>
    <t>Hrvatski zavod za javno zdravstvo</t>
  </si>
  <si>
    <t>Rockefellerova 7</t>
  </si>
  <si>
    <t>Vodoopskrba i odvodnja d.o.o., Laboratorij tehnološke službe odvodnje (LTSO)</t>
  </si>
  <si>
    <t>Folnegovićeva ulica 1</t>
  </si>
  <si>
    <t>Cemtra d.o.o.</t>
  </si>
  <si>
    <t>Vlaška 67</t>
  </si>
  <si>
    <t>E.C. Inspekt d.o.o.</t>
  </si>
  <si>
    <t>Pupačićeva 2</t>
  </si>
  <si>
    <t>Vodovod-Osijek d.o.o.</t>
  </si>
  <si>
    <t>Poljski put 1</t>
  </si>
  <si>
    <t>Ivekovićeve stube 9</t>
  </si>
  <si>
    <t>Euroinspekt Croatiakontrola d.o.o.</t>
  </si>
  <si>
    <t>Karlovačka cesta 4L</t>
  </si>
  <si>
    <t>HIDRO.LAB. d.o.o.</t>
  </si>
  <si>
    <t>Ičići</t>
  </si>
  <si>
    <t>Kolavići 5</t>
  </si>
  <si>
    <t>INA-Industrija nafte d.d., Centralni ispitni laboratorij</t>
  </si>
  <si>
    <t>Lovinčićeva 4</t>
  </si>
  <si>
    <t>Kutina</t>
  </si>
  <si>
    <t>Aleja Vukovara 4</t>
  </si>
  <si>
    <t>Križevci</t>
  </si>
  <si>
    <t>Zakmardijeva 10</t>
  </si>
  <si>
    <t>Vinkovci</t>
  </si>
  <si>
    <t>J. Kozarca 24</t>
  </si>
  <si>
    <t>Zagrebačke otpadne vode - upravljanje i pogon d.o.o.</t>
  </si>
  <si>
    <t>Čulinečka cesta 287</t>
  </si>
  <si>
    <t xml:space="preserve">Zavod za javno zdravstvo Bjelovarsko-bilogorske županije </t>
  </si>
  <si>
    <t>Bjelovar</t>
  </si>
  <si>
    <t>Matice hrvatske 15</t>
  </si>
  <si>
    <t>Vladimira Nazora 2a</t>
  </si>
  <si>
    <t>Zavod za javno zdravstvo Dubrovačko-neretvanske županije</t>
  </si>
  <si>
    <t>Dubrovnik</t>
  </si>
  <si>
    <t>dr. Ante Šercera 4a</t>
  </si>
  <si>
    <t>Virovitica</t>
  </si>
  <si>
    <t>Ljudevita Gaja 21</t>
  </si>
  <si>
    <t>Zavod za javno zdravstvo Šibensko-kninske županije</t>
  </si>
  <si>
    <t>Šibenik</t>
  </si>
  <si>
    <t>Put groblja 6</t>
  </si>
  <si>
    <t>Hrvatske vode, Glavni vodnogospodarski laboratorij</t>
  </si>
  <si>
    <t>Ulica grada Vukovara 220</t>
  </si>
  <si>
    <t>J.P. Kamova 19</t>
  </si>
  <si>
    <t>M. Divalta 193</t>
  </si>
  <si>
    <t>Labosan d.o.o., Laboratorij Virovitica</t>
  </si>
  <si>
    <t>Matije Gupca 254</t>
  </si>
  <si>
    <t>Institut Ruđer Bošković, Zavod za istraživanje mora i okoliša</t>
  </si>
  <si>
    <t>Bijenička cesta 54</t>
  </si>
  <si>
    <t>Institut IGH d.d.</t>
  </si>
  <si>
    <t>Janka Rakuše 1</t>
  </si>
  <si>
    <t>Labosan d.o.o., Laboratorij Zagreb</t>
  </si>
  <si>
    <t>Rim 42</t>
  </si>
  <si>
    <t>Sample control d.o.o.</t>
  </si>
  <si>
    <t>Franje Puškarića 18</t>
  </si>
  <si>
    <t>Varkom d.d.</t>
  </si>
  <si>
    <t>Pavleka Miškine 67a</t>
  </si>
  <si>
    <t>Naselje</t>
  </si>
  <si>
    <t>DATA_SHEET_POKAZATELJI</t>
  </si>
  <si>
    <t>IDPokazatelj</t>
  </si>
  <si>
    <t>Sifra</t>
  </si>
  <si>
    <t>MjJed</t>
  </si>
  <si>
    <t>PCB 194</t>
  </si>
  <si>
    <t>IDVrstaPrijemnika</t>
  </si>
  <si>
    <t>Prirodni prijemnik</t>
  </si>
  <si>
    <t>Sustav javne odvodnje</t>
  </si>
  <si>
    <t>Sustav JO - pražnjenje sabirne jame</t>
  </si>
  <si>
    <t>SELECT Naziv, IDVrstaPrijemnika FROM ZastitaVoda.VrstaPrijemnika</t>
  </si>
  <si>
    <t>DATA_SHEET_VRSTE_PRIJAMNIKA</t>
  </si>
  <si>
    <t>DATA_SHEET_VRSTA_OKNA</t>
  </si>
  <si>
    <t>SELECT Naziv, IDVrstaOkna FROM ZastitaVoda.VrstaOkna WHERE Naziv LIKE '%kakvoća%'</t>
  </si>
  <si>
    <t>IDVrstaOkna</t>
  </si>
  <si>
    <t>Ulaz - kakvoća</t>
  </si>
  <si>
    <t>Izlaz - kakvoća</t>
  </si>
  <si>
    <t>Datum izvješća o ispitivanju (dd.mm.gggg)</t>
  </si>
  <si>
    <t>Slaba kiša</t>
  </si>
  <si>
    <t>Umjerena kiša</t>
  </si>
  <si>
    <t>Jaka kiša</t>
  </si>
  <si>
    <t>Bez oborina</t>
  </si>
  <si>
    <t>Trajanje ispitivanja (dd.mm.gggg)</t>
  </si>
  <si>
    <t>select Naziv, IDNacinOdredivanjaProtoka from ZastitaVoda.NacinOdredivanjaProtoka</t>
  </si>
  <si>
    <t>DATA_SHEET_NAC_ODR_PROT</t>
  </si>
  <si>
    <t>IDNacinOdredivanjaProtoka</t>
  </si>
  <si>
    <t>Ugrađeni mjerni uređaj</t>
  </si>
  <si>
    <t>Uređaj laboratorija</t>
  </si>
  <si>
    <t>Podaci o laboratoriju koji je izvršio uzorkovanje</t>
  </si>
  <si>
    <t/>
  </si>
  <si>
    <t>Odgovorna osoba onečišćivača</t>
  </si>
  <si>
    <t>Pod materijalnom i kaznenom odgovornošću izjavljujem da su podaci u ovom očevidniku vjerodostojni, istiniti i istovjetni dostavljenim podacima.</t>
  </si>
  <si>
    <t>Podaci o laboratoriju koji je izvršio ispitivanje otpadne vode</t>
  </si>
  <si>
    <t>Lakohlapljivi aromatski ugljikovodici (BTEX)</t>
  </si>
  <si>
    <t xml:space="preserve">Početak uzorkovanja </t>
  </si>
  <si>
    <t>Trajanje uzorkovanja (h)</t>
  </si>
  <si>
    <t>Frekvencija uzorkovanja (h)</t>
  </si>
  <si>
    <t>B2</t>
  </si>
  <si>
    <t>Vrijeme</t>
  </si>
  <si>
    <t>IDPeriodUzorkovanja</t>
  </si>
  <si>
    <t>Prosječna temperatura zraka za vrijeme uzorkovanja (°C)</t>
  </si>
  <si>
    <t>Srednji protok tijekom uzorkovanja otpadnih voda  (l/sek)</t>
  </si>
  <si>
    <t>Maksimalni protok tijekom uzorkovanja otpadnih voda  (l/sek)</t>
  </si>
  <si>
    <t>Minimalni protok tijekom uzorkovanja otpadnih voda  (l/sek)</t>
  </si>
  <si>
    <t>DATA_SHEET_FREKV_UZORK</t>
  </si>
  <si>
    <t>select Vrijeme, IDPeriodUzorkovanja from ZastitaVoda.PeriodUzorkovanja where VremenskiTipUzorkovanjaID = 1</t>
  </si>
  <si>
    <t>DATA_SHEET_TRAJ_UZORK</t>
  </si>
  <si>
    <t>select Vrijeme, IDPeriodUzorkovanja from ZastitaVoda.PeriodUzorkovanja where VremenskiTipUzorkovanjaID = 2</t>
  </si>
  <si>
    <t>Obrazac B2 - OČEVIDNIK ISPITIVANJA KOMPOZITNOG UZORKA</t>
  </si>
  <si>
    <t>ZAVOD ZA JAVNO ZDRAVSTVO Krapinsko-zagorske županije</t>
  </si>
  <si>
    <t>Sveučilište u Zagrebu, Medicinski fakultet, Škola narodnog zdravlja "Andrija Štampar"</t>
  </si>
  <si>
    <t xml:space="preserve">BIOINSTITUT d.o.o. </t>
  </si>
  <si>
    <t>Nastavni zavod za javno zdravstvo Primorsko - goranske županije</t>
  </si>
  <si>
    <t xml:space="preserve">EUROINSPEKT-TEHNOKEM d.o.o. </t>
  </si>
  <si>
    <t xml:space="preserve">PETROKEMIJA, d.d. tvornica gnojiva </t>
  </si>
  <si>
    <t>HRVATSKI VETERINARSKI INSTITUT, Podružnica Veterinarski zavod Križevci</t>
  </si>
  <si>
    <t>HRVATSKI VETERINARSKI INSTITUT, Podružnica Veterinarski zavod Vinkovci</t>
  </si>
  <si>
    <t xml:space="preserve">Nastavni zavod za javno zdravstvo Brodsko-posavske županije </t>
  </si>
  <si>
    <t xml:space="preserve">ZAVOD ZA JAVNO ZDRAVSTVO SVETI ROK VIROVITIČKO-PODRAVSKE ŽUPANIJE </t>
  </si>
  <si>
    <t xml:space="preserve">INSPECTO d.o.o. za kontrolu kakvoće robe </t>
  </si>
  <si>
    <t>RiEKO - LAB d.o.o.</t>
  </si>
  <si>
    <t>Ostali vanjski laboratoriji</t>
  </si>
  <si>
    <t>Nepoznat</t>
  </si>
  <si>
    <t>Onečišćivač - samostalno</t>
  </si>
  <si>
    <t>KD VODOVOD I KANALIZACIJA d. o. o.</t>
  </si>
  <si>
    <t>Delta 3</t>
  </si>
  <si>
    <t>select lab.NazivLaboratorijaOtpadneVode, lab.IDLaboratorij, nas.Naziv as Naselje, adr.Ulica from ZastitaVoda.Laboratorij as lab inner join Adresa.Adresa as adr on lab.AdresaID = adr.IDAdresa inner join Adresa.Naselje as nas on adr.NaseljeID = nas.IDNaselje where ObrasciB1iB2 = 1</t>
  </si>
  <si>
    <t>SELECT pok.Naziv , pok.IDPokazatelj , pok.Sifra , mj.Naziv as MjJed FROM Pokazatelj.PokazateljModul AS modul INNER JOIN Pokazatelj.Pokazatelj AS pok ON modul.PokazateljID = pok.IDPokazatelj INNER JOIN Pokazatelj.MjernaJedinica AS mj ON pok.MjernaJedinicaID = mj.IDMjernaJedinica WHERE modul.ModulID = 3 AND NOT pok.Sifra IN ('FKP0003-0001','REK0001-0001','REK0002-0001','FKP0005-0001','FKP0006-0001','REK0004-0002' ,'FKP0011-0001','ION0015-0002','FKP0018-0002','FKP0020-0001','FKP0022-0001','FKP0023-0001','FKP0013-0001')</t>
  </si>
  <si>
    <t>Dioksini i furani</t>
  </si>
  <si>
    <t>Krom 3+</t>
  </si>
  <si>
    <t>Krom 6+</t>
  </si>
  <si>
    <t>ZAVOD ZA JAVNO ZDRAVSTVO POŽEŠKO-SLAVONSKE ŽUPANIJE</t>
  </si>
  <si>
    <t>Požega</t>
  </si>
  <si>
    <t>Županijska 9</t>
  </si>
  <si>
    <t>Trimetoprim</t>
  </si>
  <si>
    <t>ORG0336-0001</t>
  </si>
  <si>
    <t>Sulfametoksazol</t>
  </si>
  <si>
    <t>ORG0253-0001</t>
  </si>
  <si>
    <t>Memantin</t>
  </si>
  <si>
    <t>ORG0313-0001</t>
  </si>
  <si>
    <t>Torasemid</t>
  </si>
  <si>
    <t>ORG0277-0001</t>
  </si>
  <si>
    <t>Azitromicin-N-dezmetilazitromicin</t>
  </si>
  <si>
    <t>ORG0311-0001</t>
  </si>
  <si>
    <t>Varfarin</t>
  </si>
  <si>
    <t>ORG0315-0001</t>
  </si>
  <si>
    <t>Metionin, DL-</t>
  </si>
  <si>
    <t>ORG0346-0001</t>
  </si>
  <si>
    <t>Levotiroksin natrij hidrat</t>
  </si>
  <si>
    <t>ORG0347-0001</t>
  </si>
  <si>
    <t>Pimobendan</t>
  </si>
  <si>
    <t>ORG0348-0001</t>
  </si>
  <si>
    <t>Temperatura vode - bioreaktor</t>
  </si>
  <si>
    <t>FKP0023-0002</t>
  </si>
  <si>
    <t>γ-Heksaklorcikloheksan (HCH) - Lindan</t>
  </si>
  <si>
    <t>1.4</t>
  </si>
  <si>
    <t>1.0: Inicijalna verzija
1.1: Dorade za specifikaciju v5.0
1.2: BugFixes 
1.3: BugFixes
1.4: Dodani pokazatelji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</si>
</sst>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00"/>
  </numFmts>
  <fonts count="11" x14ac:knownFonts="1"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sz val="8"/>
      <name val="Arial"/>
      <family val="2"/>
    </font>
    <font>
      <vertAlign val="subscript"/>
      <sz val="8"/>
      <name val="Arial"/>
      <family val="2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63377788628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top"/>
    </xf>
    <xf numFmtId="49" fontId="2" fillId="0" borderId="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Protection="1"/>
    <xf numFmtId="0" fontId="2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 vertical="center" wrapText="1"/>
    </xf>
    <xf numFmtId="0" fontId="2" fillId="0" borderId="9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0" fillId="0" borderId="25" xfId="0" applyNumberFormat="1" applyFont="1" applyFill="1" applyBorder="1" applyAlignment="1">
      <alignment vertical="top" wrapText="1" readingOrder="1"/>
    </xf>
    <xf numFmtId="49" fontId="0" fillId="0" borderId="0" xfId="0" applyNumberForma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14" fontId="2" fillId="0" borderId="9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/>
    <xf numFmtId="14" fontId="0" fillId="0" borderId="0" xfId="0" applyNumberFormat="1" applyAlignment="1">
      <alignment horizontal="left"/>
    </xf>
    <xf numFmtId="1" fontId="2" fillId="0" borderId="1" xfId="0" applyNumberFormat="1" applyFont="1" applyBorder="1" applyAlignment="1" applyProtection="1">
      <alignment horizontal="left"/>
      <protection locked="0"/>
    </xf>
    <xf numFmtId="1" fontId="2" fillId="0" borderId="2" xfId="0" applyNumberFormat="1" applyFont="1" applyBorder="1" applyAlignment="1" applyProtection="1">
      <alignment horizontal="left"/>
      <protection locked="0"/>
    </xf>
    <xf numFmtId="14" fontId="2" fillId="0" borderId="11" xfId="0" applyNumberFormat="1" applyFont="1" applyBorder="1" applyAlignment="1" applyProtection="1">
      <alignment horizontal="left" vertical="center" wrapText="1"/>
      <protection locked="0"/>
    </xf>
    <xf numFmtId="14" fontId="2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/>
    <xf numFmtId="49" fontId="2" fillId="0" borderId="9" xfId="0" applyNumberFormat="1" applyFont="1" applyBorder="1" applyAlignment="1" applyProtection="1">
      <alignment horizontal="righ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>
      <alignment wrapText="1"/>
    </xf>
    <xf numFmtId="14" fontId="2" fillId="0" borderId="9" xfId="0" applyNumberFormat="1" applyFont="1" applyBorder="1" applyAlignment="1" applyProtection="1">
      <alignment horizontal="left" vertical="center" wrapText="1"/>
      <protection locked="0"/>
    </xf>
    <xf numFmtId="14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2" fontId="2" fillId="0" borderId="9" xfId="0" applyNumberFormat="1" applyFont="1" applyBorder="1" applyAlignment="1" applyProtection="1">
      <alignment horizontal="left" vertical="center" wrapText="1"/>
      <protection locked="0"/>
    </xf>
    <xf numFmtId="2" fontId="2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top"/>
    </xf>
    <xf numFmtId="49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 vertical="top" wrapText="1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top" wrapText="1"/>
    </xf>
    <xf numFmtId="0" fontId="2" fillId="0" borderId="18" xfId="0" applyFont="1" applyBorder="1" applyAlignment="1" applyProtection="1">
      <alignment horizontal="right" vertical="top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2" fontId="2" fillId="0" borderId="23" xfId="0" applyNumberFormat="1" applyFont="1" applyBorder="1" applyAlignment="1" applyProtection="1">
      <alignment horizontal="left" vertical="center" wrapText="1"/>
      <protection locked="0"/>
    </xf>
    <xf numFmtId="2" fontId="2" fillId="0" borderId="2" xfId="0" applyNumberFormat="1" applyFont="1" applyBorder="1" applyAlignment="1" applyProtection="1">
      <alignment horizontal="left" vertical="center" wrapText="1"/>
      <protection locked="0"/>
    </xf>
    <xf numFmtId="2" fontId="2" fillId="0" borderId="17" xfId="0" applyNumberFormat="1" applyFont="1" applyBorder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9" xfId="0" applyNumberFormat="1" applyFont="1" applyBorder="1" applyAlignment="1" applyProtection="1">
      <alignment horizontal="left" vertical="center" wrapText="1"/>
      <protection locked="0"/>
    </xf>
    <xf numFmtId="1" fontId="2" fillId="0" borderId="8" xfId="0" applyNumberFormat="1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1</xdr:col>
          <xdr:colOff>952500</xdr:colOff>
          <xdr:row>58</xdr:row>
          <xdr:rowOff>91440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retke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0</xdr:rowOff>
        </xdr:from>
        <xdr:to>
          <xdr:col>3</xdr:col>
          <xdr:colOff>137160</xdr:colOff>
          <xdr:row>58</xdr:row>
          <xdr:rowOff>99060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Obriši retke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J72"/>
  <sheetViews>
    <sheetView showGridLines="0" tabSelected="1" showRuler="0" view="pageLayout" zoomScale="115" zoomScaleNormal="145" zoomScaleSheetLayoutView="100" zoomScalePageLayoutView="115" workbookViewId="0">
      <selection activeCell="D12" sqref="D12:F12"/>
    </sheetView>
  </sheetViews>
  <sheetFormatPr defaultColWidth="9" defaultRowHeight="10.199999999999999" x14ac:dyDescent="0.2"/>
  <cols>
    <col min="1" max="1" width="6.109375" style="2" customWidth="1"/>
    <col min="2" max="2" width="15.21875" style="2" customWidth="1"/>
    <col min="3" max="3" width="11.5546875" style="1" customWidth="1"/>
    <col min="4" max="4" width="8.109375" style="1" customWidth="1"/>
    <col min="5" max="5" width="11.77734375" style="1" customWidth="1"/>
    <col min="6" max="6" width="10" style="1" customWidth="1"/>
    <col min="7" max="7" width="11.77734375" style="1" customWidth="1"/>
    <col min="8" max="8" width="4.88671875" style="1" customWidth="1"/>
    <col min="9" max="9" width="12.109375" style="1" customWidth="1"/>
    <col min="10" max="10" width="3" style="1" customWidth="1"/>
    <col min="11" max="16384" width="9" style="1"/>
  </cols>
  <sheetData>
    <row r="1" spans="1:10" ht="19.649999999999999" customHeight="1" x14ac:dyDescent="0.2">
      <c r="A1" s="124" t="s">
        <v>774</v>
      </c>
      <c r="B1" s="124"/>
      <c r="C1" s="124"/>
      <c r="D1" s="124"/>
      <c r="E1" s="124"/>
      <c r="F1" s="124"/>
      <c r="G1" s="124"/>
      <c r="H1" s="124"/>
      <c r="I1" s="124"/>
    </row>
    <row r="2" spans="1:10" ht="16.350000000000001" customHeight="1" x14ac:dyDescent="0.2">
      <c r="B2" s="38"/>
      <c r="C2" s="38" t="s">
        <v>34</v>
      </c>
      <c r="D2" s="133"/>
      <c r="E2" s="133"/>
      <c r="F2" s="3"/>
      <c r="G2" s="38" t="s">
        <v>33</v>
      </c>
      <c r="H2" s="136"/>
      <c r="I2" s="136"/>
      <c r="J2" s="4"/>
    </row>
    <row r="3" spans="1:10" ht="8.4" customHeight="1" x14ac:dyDescent="0.2">
      <c r="A3" s="9"/>
      <c r="B3" s="9"/>
      <c r="C3" s="36"/>
      <c r="D3" s="10"/>
      <c r="E3" s="10"/>
      <c r="F3" s="11"/>
      <c r="G3" s="37"/>
      <c r="H3" s="10"/>
      <c r="I3" s="10"/>
      <c r="J3" s="6"/>
    </row>
    <row r="4" spans="1:10" ht="11.85" customHeight="1" x14ac:dyDescent="0.2">
      <c r="A4" s="95" t="s">
        <v>32</v>
      </c>
      <c r="B4" s="95"/>
      <c r="C4" s="90"/>
      <c r="D4" s="90"/>
      <c r="E4" s="90"/>
      <c r="F4" s="90"/>
      <c r="G4" s="90"/>
      <c r="H4" s="90"/>
      <c r="I4" s="90"/>
      <c r="J4" s="6"/>
    </row>
    <row r="5" spans="1:10" ht="11.85" customHeight="1" x14ac:dyDescent="0.2">
      <c r="A5" s="89" t="s">
        <v>31</v>
      </c>
      <c r="B5" s="89"/>
      <c r="C5" s="36" t="s">
        <v>26</v>
      </c>
      <c r="D5" s="69"/>
      <c r="E5" s="69"/>
      <c r="F5" s="69"/>
      <c r="G5" s="36" t="s">
        <v>30</v>
      </c>
      <c r="H5" s="69"/>
      <c r="I5" s="69"/>
      <c r="J5" s="6"/>
    </row>
    <row r="6" spans="1:10" ht="11.85" customHeight="1" x14ac:dyDescent="0.2">
      <c r="A6" s="12"/>
      <c r="B6" s="12"/>
      <c r="C6" s="36" t="s">
        <v>24</v>
      </c>
      <c r="D6" s="69"/>
      <c r="E6" s="69"/>
      <c r="F6" s="69"/>
      <c r="G6" s="36" t="s">
        <v>29</v>
      </c>
      <c r="H6" s="69"/>
      <c r="I6" s="69"/>
      <c r="J6" s="6"/>
    </row>
    <row r="7" spans="1:10" ht="8.4" customHeight="1" x14ac:dyDescent="0.2">
      <c r="A7" s="1"/>
      <c r="B7" s="1"/>
      <c r="G7" s="13"/>
      <c r="J7" s="14"/>
    </row>
    <row r="8" spans="1:10" ht="11.85" customHeight="1" x14ac:dyDescent="0.2">
      <c r="A8" s="68" t="s">
        <v>28</v>
      </c>
      <c r="B8" s="68"/>
      <c r="C8" s="67"/>
      <c r="D8" s="67"/>
      <c r="E8" s="67"/>
      <c r="F8" s="67"/>
      <c r="G8" s="67"/>
      <c r="H8" s="67"/>
      <c r="I8" s="67"/>
      <c r="J8" s="4"/>
    </row>
    <row r="9" spans="1:10" ht="11.85" customHeight="1" x14ac:dyDescent="0.2">
      <c r="A9" s="98" t="s">
        <v>27</v>
      </c>
      <c r="B9" s="98"/>
      <c r="C9" s="37" t="s">
        <v>26</v>
      </c>
      <c r="D9" s="69"/>
      <c r="E9" s="69"/>
      <c r="F9" s="69"/>
      <c r="G9" s="5" t="s">
        <v>25</v>
      </c>
      <c r="H9" s="69"/>
      <c r="I9" s="69"/>
      <c r="J9" s="6"/>
    </row>
    <row r="10" spans="1:10" ht="11.85" customHeight="1" x14ac:dyDescent="0.2">
      <c r="A10" s="35"/>
      <c r="B10" s="1"/>
      <c r="C10" s="37" t="s">
        <v>24</v>
      </c>
      <c r="D10" s="69"/>
      <c r="E10" s="69"/>
      <c r="F10" s="69"/>
      <c r="G10" s="7"/>
      <c r="H10" s="8"/>
      <c r="I10" s="8"/>
      <c r="J10" s="4"/>
    </row>
    <row r="11" spans="1:10" ht="11.85" customHeight="1" x14ac:dyDescent="0.2">
      <c r="A11" s="93" t="s">
        <v>23</v>
      </c>
      <c r="B11" s="93"/>
      <c r="C11" s="36" t="s">
        <v>22</v>
      </c>
      <c r="D11" s="69"/>
      <c r="E11" s="69"/>
      <c r="F11" s="69"/>
      <c r="G11" s="36" t="s">
        <v>21</v>
      </c>
      <c r="H11" s="94"/>
      <c r="I11" s="94"/>
      <c r="J11" s="6"/>
    </row>
    <row r="12" spans="1:10" ht="11.85" customHeight="1" x14ac:dyDescent="0.2">
      <c r="A12" s="9"/>
      <c r="B12" s="9"/>
      <c r="C12" s="36" t="s">
        <v>46</v>
      </c>
      <c r="D12" s="69"/>
      <c r="E12" s="69"/>
      <c r="F12" s="69"/>
      <c r="G12" s="37" t="s">
        <v>20</v>
      </c>
      <c r="H12" s="69"/>
      <c r="I12" s="69"/>
      <c r="J12" s="6"/>
    </row>
    <row r="13" spans="1:10" ht="8.4" customHeight="1" x14ac:dyDescent="0.2">
      <c r="C13" s="15"/>
      <c r="D13" s="6"/>
      <c r="E13" s="6"/>
      <c r="F13" s="6"/>
      <c r="G13" s="6"/>
      <c r="H13" s="6"/>
      <c r="I13" s="16"/>
      <c r="J13" s="6"/>
    </row>
    <row r="14" spans="1:10" ht="11.85" customHeight="1" x14ac:dyDescent="0.2">
      <c r="B14" s="99" t="s">
        <v>45</v>
      </c>
      <c r="C14" s="99"/>
      <c r="D14" s="97"/>
      <c r="E14" s="97"/>
      <c r="F14" s="97"/>
      <c r="G14" s="6"/>
      <c r="H14" s="6"/>
      <c r="I14" s="6"/>
      <c r="J14" s="6"/>
    </row>
    <row r="15" spans="1:10" ht="9" customHeight="1" x14ac:dyDescent="0.2">
      <c r="C15" s="15"/>
      <c r="D15" s="6"/>
      <c r="E15" s="6"/>
      <c r="F15" s="6"/>
      <c r="G15" s="6"/>
      <c r="H15" s="6"/>
      <c r="I15" s="6"/>
      <c r="J15" s="6"/>
    </row>
    <row r="16" spans="1:10" ht="11.85" customHeight="1" x14ac:dyDescent="0.2">
      <c r="A16" s="134" t="s">
        <v>19</v>
      </c>
      <c r="B16" s="134"/>
      <c r="C16" s="17" t="s">
        <v>18</v>
      </c>
      <c r="D16" s="94"/>
      <c r="E16" s="94"/>
      <c r="F16" s="94"/>
      <c r="G16" s="96" t="s">
        <v>17</v>
      </c>
      <c r="H16" s="36" t="s">
        <v>13</v>
      </c>
      <c r="I16" s="55"/>
      <c r="J16" s="6"/>
    </row>
    <row r="17" spans="1:10" ht="11.85" customHeight="1" x14ac:dyDescent="0.2">
      <c r="A17" s="1"/>
      <c r="B17" s="18"/>
      <c r="C17" s="36" t="s">
        <v>16</v>
      </c>
      <c r="D17" s="69"/>
      <c r="E17" s="69"/>
      <c r="F17" s="69"/>
      <c r="G17" s="96"/>
      <c r="H17" s="36" t="s">
        <v>11</v>
      </c>
      <c r="I17" s="56"/>
      <c r="J17" s="19"/>
    </row>
    <row r="18" spans="1:10" ht="11.85" customHeight="1" x14ac:dyDescent="0.2">
      <c r="A18" s="18"/>
      <c r="B18" s="18"/>
      <c r="C18" s="36"/>
      <c r="G18" s="96"/>
      <c r="H18" s="37"/>
      <c r="I18" s="19"/>
      <c r="J18" s="19"/>
    </row>
    <row r="19" spans="1:10" ht="8.4" customHeight="1" x14ac:dyDescent="0.2">
      <c r="G19" s="36"/>
      <c r="H19" s="37"/>
      <c r="I19" s="19"/>
      <c r="J19" s="19"/>
    </row>
    <row r="20" spans="1:10" ht="11.85" customHeight="1" x14ac:dyDescent="0.2">
      <c r="A20" s="95" t="s">
        <v>15</v>
      </c>
      <c r="B20" s="95"/>
      <c r="C20" s="36" t="s">
        <v>14</v>
      </c>
      <c r="D20" s="94"/>
      <c r="E20" s="94"/>
      <c r="F20" s="94"/>
      <c r="G20" s="100" t="s">
        <v>47</v>
      </c>
      <c r="H20" s="36" t="s">
        <v>13</v>
      </c>
      <c r="I20" s="55"/>
      <c r="J20" s="6"/>
    </row>
    <row r="21" spans="1:10" ht="11.85" customHeight="1" x14ac:dyDescent="0.2">
      <c r="A21" s="89"/>
      <c r="B21" s="89"/>
      <c r="C21" s="36" t="s">
        <v>12</v>
      </c>
      <c r="D21" s="69"/>
      <c r="E21" s="69"/>
      <c r="F21" s="69"/>
      <c r="G21" s="100"/>
      <c r="H21" s="36" t="s">
        <v>11</v>
      </c>
      <c r="I21" s="56"/>
      <c r="J21" s="6"/>
    </row>
    <row r="22" spans="1:10" ht="11.85" customHeight="1" x14ac:dyDescent="0.2">
      <c r="A22" s="20"/>
      <c r="B22" s="20"/>
      <c r="C22" s="12"/>
      <c r="D22" s="19"/>
      <c r="E22" s="19"/>
      <c r="F22" s="19"/>
      <c r="G22" s="101"/>
      <c r="H22" s="19"/>
      <c r="I22" s="19"/>
    </row>
    <row r="23" spans="1:10" ht="14.1" customHeight="1" x14ac:dyDescent="0.2">
      <c r="A23" s="102" t="s">
        <v>10</v>
      </c>
      <c r="B23" s="103"/>
      <c r="C23" s="103"/>
      <c r="D23" s="103"/>
      <c r="E23" s="103"/>
      <c r="F23" s="103"/>
      <c r="G23" s="103"/>
      <c r="H23" s="103"/>
      <c r="I23" s="104"/>
    </row>
    <row r="24" spans="1:10" ht="11.4" customHeight="1" x14ac:dyDescent="0.2">
      <c r="A24" s="21">
        <v>1</v>
      </c>
      <c r="B24" s="135" t="s">
        <v>758</v>
      </c>
      <c r="C24" s="135"/>
      <c r="D24" s="135"/>
      <c r="E24" s="135"/>
      <c r="F24" s="91"/>
      <c r="G24" s="91"/>
      <c r="H24" s="91"/>
      <c r="I24" s="92"/>
    </row>
    <row r="25" spans="1:10" ht="11.85" customHeight="1" x14ac:dyDescent="0.2">
      <c r="A25" s="22">
        <v>2</v>
      </c>
      <c r="B25" s="114" t="s">
        <v>9</v>
      </c>
      <c r="C25" s="114"/>
      <c r="D25" s="114"/>
      <c r="E25" s="114"/>
      <c r="F25" s="65"/>
      <c r="G25" s="65"/>
      <c r="H25" s="65"/>
      <c r="I25" s="66"/>
    </row>
    <row r="26" spans="1:10" ht="11.85" customHeight="1" x14ac:dyDescent="0.2">
      <c r="A26" s="22">
        <v>3</v>
      </c>
      <c r="B26" s="114" t="s">
        <v>743</v>
      </c>
      <c r="C26" s="114"/>
      <c r="D26" s="114"/>
      <c r="E26" s="114"/>
      <c r="F26" s="63"/>
      <c r="G26" s="63"/>
      <c r="H26" s="63"/>
      <c r="I26" s="64"/>
    </row>
    <row r="27" spans="1:10" ht="11.4" customHeight="1" x14ac:dyDescent="0.2">
      <c r="A27" s="22">
        <v>4</v>
      </c>
      <c r="B27" s="76" t="s">
        <v>754</v>
      </c>
      <c r="C27" s="77"/>
      <c r="D27" s="77"/>
      <c r="E27" s="78"/>
      <c r="F27" s="73"/>
      <c r="G27" s="74"/>
      <c r="H27" s="74"/>
      <c r="I27" s="75"/>
    </row>
    <row r="28" spans="1:10" ht="11.85" customHeight="1" x14ac:dyDescent="0.2">
      <c r="A28" s="22">
        <v>5</v>
      </c>
      <c r="B28" s="76" t="s">
        <v>35</v>
      </c>
      <c r="C28" s="77"/>
      <c r="D28" s="77"/>
      <c r="E28" s="78"/>
      <c r="F28" s="73"/>
      <c r="G28" s="74"/>
      <c r="H28" s="74"/>
      <c r="I28" s="75"/>
    </row>
    <row r="29" spans="1:10" ht="11.85" customHeight="1" x14ac:dyDescent="0.2">
      <c r="A29" s="23">
        <v>6</v>
      </c>
      <c r="B29" s="80" t="s">
        <v>760</v>
      </c>
      <c r="C29" s="80"/>
      <c r="D29" s="79" t="s">
        <v>48</v>
      </c>
      <c r="E29" s="79"/>
      <c r="F29" s="52"/>
      <c r="G29" s="113" t="s">
        <v>36</v>
      </c>
      <c r="H29" s="113"/>
      <c r="I29" s="50"/>
    </row>
    <row r="30" spans="1:10" ht="11.85" customHeight="1" x14ac:dyDescent="0.2">
      <c r="A30" s="23">
        <v>7</v>
      </c>
      <c r="B30" s="83" t="s">
        <v>761</v>
      </c>
      <c r="C30" s="84"/>
      <c r="D30" s="84"/>
      <c r="E30" s="85"/>
      <c r="F30" s="86"/>
      <c r="G30" s="87"/>
      <c r="H30" s="87"/>
      <c r="I30" s="88"/>
    </row>
    <row r="31" spans="1:10" ht="11.85" customHeight="1" x14ac:dyDescent="0.2">
      <c r="A31" s="23">
        <v>8</v>
      </c>
      <c r="B31" s="83" t="s">
        <v>762</v>
      </c>
      <c r="C31" s="84"/>
      <c r="D31" s="84"/>
      <c r="E31" s="85"/>
      <c r="F31" s="86"/>
      <c r="G31" s="87"/>
      <c r="H31" s="87"/>
      <c r="I31" s="88"/>
    </row>
    <row r="32" spans="1:10" ht="11.85" customHeight="1" x14ac:dyDescent="0.2">
      <c r="A32" s="23">
        <v>9</v>
      </c>
      <c r="B32" s="70" t="s">
        <v>37</v>
      </c>
      <c r="C32" s="70"/>
      <c r="D32" s="79" t="s">
        <v>48</v>
      </c>
      <c r="E32" s="79"/>
      <c r="F32" s="52"/>
      <c r="G32" s="113" t="s">
        <v>36</v>
      </c>
      <c r="H32" s="113"/>
      <c r="I32" s="50"/>
    </row>
    <row r="33" spans="1:9" ht="11.85" customHeight="1" x14ac:dyDescent="0.2">
      <c r="A33" s="23">
        <v>10</v>
      </c>
      <c r="B33" s="70" t="s">
        <v>8</v>
      </c>
      <c r="C33" s="70"/>
      <c r="D33" s="70"/>
      <c r="E33" s="70"/>
      <c r="F33" s="71"/>
      <c r="G33" s="71"/>
      <c r="H33" s="71"/>
      <c r="I33" s="72"/>
    </row>
    <row r="34" spans="1:9" ht="11.85" customHeight="1" x14ac:dyDescent="0.2">
      <c r="A34" s="23">
        <v>11</v>
      </c>
      <c r="B34" s="70" t="s">
        <v>7</v>
      </c>
      <c r="C34" s="70"/>
      <c r="D34" s="70"/>
      <c r="E34" s="70"/>
      <c r="F34" s="71"/>
      <c r="G34" s="71"/>
      <c r="H34" s="71"/>
      <c r="I34" s="72"/>
    </row>
    <row r="35" spans="1:9" ht="11.85" customHeight="1" x14ac:dyDescent="0.2">
      <c r="A35" s="23">
        <v>12</v>
      </c>
      <c r="B35" s="70" t="s">
        <v>766</v>
      </c>
      <c r="C35" s="70"/>
      <c r="D35" s="70"/>
      <c r="E35" s="70"/>
      <c r="F35" s="81"/>
      <c r="G35" s="81"/>
      <c r="H35" s="81"/>
      <c r="I35" s="82"/>
    </row>
    <row r="36" spans="1:9" ht="11.85" customHeight="1" x14ac:dyDescent="0.2">
      <c r="A36" s="23">
        <v>13</v>
      </c>
      <c r="B36" s="70" t="s">
        <v>38</v>
      </c>
      <c r="C36" s="70"/>
      <c r="D36" s="70"/>
      <c r="E36" s="70"/>
      <c r="F36" s="137"/>
      <c r="G36" s="137"/>
      <c r="H36" s="137"/>
      <c r="I36" s="138"/>
    </row>
    <row r="37" spans="1:9" ht="11.85" customHeight="1" x14ac:dyDescent="0.2">
      <c r="A37" s="23">
        <v>14</v>
      </c>
      <c r="B37" s="118" t="s">
        <v>767</v>
      </c>
      <c r="C37" s="119"/>
      <c r="D37" s="119"/>
      <c r="E37" s="120"/>
      <c r="F37" s="121"/>
      <c r="G37" s="122"/>
      <c r="H37" s="122"/>
      <c r="I37" s="123"/>
    </row>
    <row r="38" spans="1:9" ht="11.85" customHeight="1" x14ac:dyDescent="0.2">
      <c r="A38" s="23">
        <v>15</v>
      </c>
      <c r="B38" s="118" t="s">
        <v>768</v>
      </c>
      <c r="C38" s="119"/>
      <c r="D38" s="119"/>
      <c r="E38" s="120"/>
      <c r="F38" s="121"/>
      <c r="G38" s="122"/>
      <c r="H38" s="122"/>
      <c r="I38" s="123"/>
    </row>
    <row r="39" spans="1:9" ht="11.85" customHeight="1" x14ac:dyDescent="0.2">
      <c r="A39" s="23">
        <v>16</v>
      </c>
      <c r="B39" s="114" t="s">
        <v>769</v>
      </c>
      <c r="C39" s="114"/>
      <c r="D39" s="114"/>
      <c r="E39" s="114"/>
      <c r="F39" s="81"/>
      <c r="G39" s="81"/>
      <c r="H39" s="81"/>
      <c r="I39" s="82"/>
    </row>
    <row r="40" spans="1:9" ht="11.85" customHeight="1" x14ac:dyDescent="0.2">
      <c r="A40" s="23">
        <v>17</v>
      </c>
      <c r="B40" s="114" t="s">
        <v>6</v>
      </c>
      <c r="C40" s="114"/>
      <c r="D40" s="114"/>
      <c r="E40" s="114"/>
      <c r="F40" s="71"/>
      <c r="G40" s="71"/>
      <c r="H40" s="71"/>
      <c r="I40" s="72"/>
    </row>
    <row r="41" spans="1:9" ht="11.85" customHeight="1" x14ac:dyDescent="0.2">
      <c r="A41" s="24">
        <v>18</v>
      </c>
      <c r="B41" s="115" t="s">
        <v>748</v>
      </c>
      <c r="C41" s="115"/>
      <c r="D41" s="116" t="s">
        <v>39</v>
      </c>
      <c r="E41" s="116"/>
      <c r="F41" s="57"/>
      <c r="G41" s="117" t="s">
        <v>40</v>
      </c>
      <c r="H41" s="117"/>
      <c r="I41" s="58"/>
    </row>
    <row r="42" spans="1:9" ht="14.1" customHeight="1" x14ac:dyDescent="0.2">
      <c r="A42" s="126" t="s">
        <v>5</v>
      </c>
      <c r="B42" s="127"/>
      <c r="C42" s="127"/>
      <c r="D42" s="127"/>
      <c r="E42" s="127"/>
      <c r="F42" s="127"/>
      <c r="G42" s="127"/>
      <c r="H42" s="128"/>
      <c r="I42" s="129"/>
    </row>
    <row r="43" spans="1:9" s="26" customFormat="1" ht="11.85" customHeight="1" x14ac:dyDescent="0.2">
      <c r="A43" s="25" t="s">
        <v>41</v>
      </c>
      <c r="B43" s="34" t="s">
        <v>42</v>
      </c>
      <c r="C43" s="130" t="s">
        <v>4</v>
      </c>
      <c r="D43" s="130"/>
      <c r="E43" s="34" t="s">
        <v>3</v>
      </c>
      <c r="F43" s="34" t="s">
        <v>2</v>
      </c>
      <c r="G43" s="130" t="s">
        <v>43</v>
      </c>
      <c r="H43" s="130"/>
      <c r="I43" s="131"/>
    </row>
    <row r="44" spans="1:9" s="26" customFormat="1" ht="11.85" customHeight="1" x14ac:dyDescent="0.2">
      <c r="A44" s="23">
        <v>1</v>
      </c>
      <c r="B44" s="40" t="s">
        <v>52</v>
      </c>
      <c r="C44" s="105" t="s">
        <v>53</v>
      </c>
      <c r="D44" s="105"/>
      <c r="E44" s="39" t="s">
        <v>54</v>
      </c>
      <c r="F44" s="60" t="s">
        <v>755</v>
      </c>
      <c r="G44" s="65"/>
      <c r="H44" s="65"/>
      <c r="I44" s="66"/>
    </row>
    <row r="45" spans="1:9" s="26" customFormat="1" ht="11.85" customHeight="1" x14ac:dyDescent="0.2">
      <c r="A45" s="23">
        <v>2</v>
      </c>
      <c r="B45" s="40" t="s">
        <v>55</v>
      </c>
      <c r="C45" s="105" t="s">
        <v>56</v>
      </c>
      <c r="D45" s="105"/>
      <c r="E45" s="39" t="s">
        <v>57</v>
      </c>
      <c r="F45" s="60" t="s">
        <v>755</v>
      </c>
      <c r="G45" s="65"/>
      <c r="H45" s="65"/>
      <c r="I45" s="66"/>
    </row>
    <row r="46" spans="1:9" s="26" customFormat="1" ht="11.85" customHeight="1" x14ac:dyDescent="0.2">
      <c r="A46" s="23">
        <v>3</v>
      </c>
      <c r="B46" s="40" t="s">
        <v>58</v>
      </c>
      <c r="C46" s="105" t="s">
        <v>59</v>
      </c>
      <c r="D46" s="105"/>
      <c r="E46" s="39" t="s">
        <v>54</v>
      </c>
      <c r="F46" s="61"/>
      <c r="G46" s="65"/>
      <c r="H46" s="65"/>
      <c r="I46" s="66"/>
    </row>
    <row r="47" spans="1:9" s="26" customFormat="1" ht="11.85" customHeight="1" x14ac:dyDescent="0.2">
      <c r="A47" s="23">
        <v>4</v>
      </c>
      <c r="B47" s="40" t="s">
        <v>60</v>
      </c>
      <c r="C47" s="105" t="s">
        <v>61</v>
      </c>
      <c r="D47" s="105"/>
      <c r="E47" s="39" t="s">
        <v>54</v>
      </c>
      <c r="F47" s="61"/>
      <c r="G47" s="65"/>
      <c r="H47" s="65"/>
      <c r="I47" s="66"/>
    </row>
    <row r="48" spans="1:9" s="26" customFormat="1" ht="11.85" customHeight="1" x14ac:dyDescent="0.2">
      <c r="A48" s="23">
        <v>5</v>
      </c>
      <c r="B48" s="40" t="s">
        <v>62</v>
      </c>
      <c r="C48" s="105" t="s">
        <v>63</v>
      </c>
      <c r="D48" s="105"/>
      <c r="E48" s="39" t="s">
        <v>54</v>
      </c>
      <c r="F48" s="61"/>
      <c r="G48" s="65"/>
      <c r="H48" s="65"/>
      <c r="I48" s="66"/>
    </row>
    <row r="49" spans="1:9" s="26" customFormat="1" ht="11.85" customHeight="1" x14ac:dyDescent="0.2">
      <c r="A49" s="23">
        <v>6</v>
      </c>
      <c r="B49" s="40" t="s">
        <v>64</v>
      </c>
      <c r="C49" s="105" t="s">
        <v>65</v>
      </c>
      <c r="D49" s="105"/>
      <c r="E49" s="39" t="s">
        <v>66</v>
      </c>
      <c r="F49" s="60" t="s">
        <v>755</v>
      </c>
      <c r="G49" s="65"/>
      <c r="H49" s="65"/>
      <c r="I49" s="66"/>
    </row>
    <row r="50" spans="1:9" s="26" customFormat="1" ht="11.85" customHeight="1" x14ac:dyDescent="0.2">
      <c r="A50" s="23">
        <v>7</v>
      </c>
      <c r="B50" s="40" t="s">
        <v>67</v>
      </c>
      <c r="C50" s="105" t="s">
        <v>68</v>
      </c>
      <c r="D50" s="105"/>
      <c r="E50" s="39" t="s">
        <v>69</v>
      </c>
      <c r="F50" s="60"/>
      <c r="G50" s="65"/>
      <c r="H50" s="65"/>
      <c r="I50" s="66"/>
    </row>
    <row r="51" spans="1:9" s="26" customFormat="1" ht="11.85" customHeight="1" x14ac:dyDescent="0.2">
      <c r="A51" s="23">
        <v>8</v>
      </c>
      <c r="B51" s="40" t="s">
        <v>70</v>
      </c>
      <c r="C51" s="105" t="s">
        <v>71</v>
      </c>
      <c r="D51" s="105"/>
      <c r="E51" s="39" t="s">
        <v>66</v>
      </c>
      <c r="F51" s="60" t="s">
        <v>755</v>
      </c>
      <c r="G51" s="65"/>
      <c r="H51" s="65"/>
      <c r="I51" s="66"/>
    </row>
    <row r="52" spans="1:9" s="26" customFormat="1" ht="11.85" customHeight="1" x14ac:dyDescent="0.2">
      <c r="A52" s="23">
        <v>9</v>
      </c>
      <c r="B52" s="40" t="s">
        <v>72</v>
      </c>
      <c r="C52" s="105" t="s">
        <v>73</v>
      </c>
      <c r="D52" s="105"/>
      <c r="E52" s="39" t="s">
        <v>74</v>
      </c>
      <c r="F52" s="60"/>
      <c r="G52" s="65"/>
      <c r="H52" s="65"/>
      <c r="I52" s="66"/>
    </row>
    <row r="53" spans="1:9" s="26" customFormat="1" ht="11.85" customHeight="1" x14ac:dyDescent="0.2">
      <c r="A53" s="23">
        <v>10</v>
      </c>
      <c r="B53" s="40" t="s">
        <v>75</v>
      </c>
      <c r="C53" s="105" t="s">
        <v>76</v>
      </c>
      <c r="D53" s="105"/>
      <c r="E53" s="39" t="s">
        <v>74</v>
      </c>
      <c r="F53" s="60"/>
      <c r="G53" s="65"/>
      <c r="H53" s="65"/>
      <c r="I53" s="66"/>
    </row>
    <row r="54" spans="1:9" s="26" customFormat="1" ht="11.85" customHeight="1" x14ac:dyDescent="0.2">
      <c r="A54" s="23">
        <v>11</v>
      </c>
      <c r="B54" s="40" t="s">
        <v>77</v>
      </c>
      <c r="C54" s="105" t="s">
        <v>78</v>
      </c>
      <c r="D54" s="105"/>
      <c r="E54" s="39" t="s">
        <v>74</v>
      </c>
      <c r="F54" s="60"/>
      <c r="G54" s="65"/>
      <c r="H54" s="65"/>
      <c r="I54" s="66"/>
    </row>
    <row r="55" spans="1:9" ht="11.85" customHeight="1" x14ac:dyDescent="0.2">
      <c r="A55" s="139" t="s">
        <v>44</v>
      </c>
      <c r="B55" s="140"/>
      <c r="C55" s="140"/>
      <c r="D55" s="140"/>
      <c r="E55" s="140"/>
      <c r="F55" s="140"/>
      <c r="G55" s="140"/>
      <c r="H55" s="140"/>
      <c r="I55" s="141"/>
    </row>
    <row r="56" spans="1:9" ht="11.4" customHeight="1" x14ac:dyDescent="0.2">
      <c r="A56" s="23">
        <f>ROW()-44</f>
        <v>12</v>
      </c>
      <c r="B56" s="51" t="str">
        <f>IFERROR(VLOOKUP(C56,Pokazatelji,3,FALSE),"")</f>
        <v/>
      </c>
      <c r="C56" s="109"/>
      <c r="D56" s="110"/>
      <c r="E56" s="39" t="str">
        <f>IFERROR(VLOOKUP(C56,Pokazatelji,4,FALSE),"")</f>
        <v/>
      </c>
      <c r="F56" s="60"/>
      <c r="G56" s="86" t="s">
        <v>755</v>
      </c>
      <c r="H56" s="87"/>
      <c r="I56" s="88"/>
    </row>
    <row r="57" spans="1:9" x14ac:dyDescent="0.2">
      <c r="A57" s="27"/>
      <c r="B57" s="46"/>
      <c r="C57" s="47"/>
      <c r="D57" s="47"/>
      <c r="E57" s="4"/>
      <c r="F57" s="48"/>
      <c r="G57" s="49"/>
      <c r="H57" s="49"/>
      <c r="I57" s="49"/>
    </row>
    <row r="58" spans="1:9" x14ac:dyDescent="0.2">
      <c r="A58" s="35"/>
      <c r="B58" s="27"/>
      <c r="C58" s="27"/>
      <c r="D58" s="27"/>
      <c r="G58" s="28"/>
      <c r="H58" s="28"/>
      <c r="I58" s="28"/>
    </row>
    <row r="59" spans="1:9" x14ac:dyDescent="0.2">
      <c r="A59" s="41"/>
      <c r="B59" s="27"/>
      <c r="C59" s="27"/>
      <c r="D59" s="27"/>
      <c r="G59" s="28"/>
      <c r="H59" s="28"/>
      <c r="I59" s="28"/>
    </row>
    <row r="60" spans="1:9" x14ac:dyDescent="0.2">
      <c r="A60" s="132" t="s">
        <v>757</v>
      </c>
      <c r="B60" s="132"/>
      <c r="C60" s="132"/>
      <c r="D60" s="132"/>
      <c r="E60" s="132"/>
      <c r="F60" s="132"/>
      <c r="G60" s="132"/>
      <c r="H60" s="132"/>
      <c r="I60" s="132"/>
    </row>
    <row r="61" spans="1:9" x14ac:dyDescent="0.2">
      <c r="A61" s="132"/>
      <c r="B61" s="132"/>
      <c r="C61" s="132"/>
      <c r="D61" s="132"/>
      <c r="E61" s="132"/>
      <c r="F61" s="132"/>
      <c r="G61" s="132"/>
      <c r="H61" s="132"/>
      <c r="I61" s="132"/>
    </row>
    <row r="62" spans="1:9" x14ac:dyDescent="0.2">
      <c r="A62" s="27"/>
      <c r="B62" s="27"/>
      <c r="C62" s="27"/>
      <c r="D62" s="27"/>
      <c r="E62" s="27"/>
      <c r="F62" s="27"/>
      <c r="G62" s="27"/>
      <c r="H62" s="27"/>
      <c r="I62" s="27"/>
    </row>
    <row r="63" spans="1:9" x14ac:dyDescent="0.2">
      <c r="A63" s="107"/>
      <c r="B63" s="107"/>
      <c r="C63" s="107"/>
      <c r="D63" s="125" t="s">
        <v>1</v>
      </c>
      <c r="E63" s="125"/>
      <c r="F63" s="125"/>
      <c r="G63" s="111" t="s">
        <v>756</v>
      </c>
      <c r="H63" s="111"/>
      <c r="I63" s="111"/>
    </row>
    <row r="64" spans="1:9" x14ac:dyDescent="0.2">
      <c r="A64" s="107"/>
      <c r="B64" s="107"/>
      <c r="C64" s="107"/>
      <c r="D64" s="33"/>
      <c r="E64" s="33"/>
      <c r="F64" s="33"/>
      <c r="G64" s="108"/>
      <c r="H64" s="108"/>
      <c r="I64" s="108"/>
    </row>
    <row r="65" spans="1:9" x14ac:dyDescent="0.2">
      <c r="A65" s="112"/>
      <c r="B65" s="112"/>
      <c r="C65" s="112"/>
      <c r="D65" s="19"/>
      <c r="G65" s="106" t="s">
        <v>0</v>
      </c>
      <c r="H65" s="106"/>
      <c r="I65" s="106"/>
    </row>
    <row r="66" spans="1:9" x14ac:dyDescent="0.2">
      <c r="A66" s="30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30"/>
      <c r="B67" s="30"/>
      <c r="C67" s="30"/>
      <c r="D67" s="30"/>
      <c r="E67" s="30"/>
      <c r="F67" s="30"/>
      <c r="G67" s="30"/>
      <c r="H67" s="30"/>
      <c r="I67" s="30"/>
    </row>
    <row r="68" spans="1:9" x14ac:dyDescent="0.2">
      <c r="A68" s="1"/>
      <c r="B68" s="1"/>
    </row>
    <row r="69" spans="1:9" x14ac:dyDescent="0.2">
      <c r="A69" s="31"/>
      <c r="B69" s="29"/>
      <c r="C69" s="29"/>
      <c r="D69" s="32"/>
    </row>
    <row r="70" spans="1:9" x14ac:dyDescent="0.2">
      <c r="A70" s="1"/>
      <c r="B70" s="1"/>
    </row>
    <row r="71" spans="1:9" x14ac:dyDescent="0.2">
      <c r="A71" s="1"/>
      <c r="B71" s="1"/>
    </row>
    <row r="72" spans="1:9" x14ac:dyDescent="0.2">
      <c r="A72" s="1"/>
      <c r="B72" s="1"/>
    </row>
  </sheetData>
  <sheetProtection algorithmName="SHA-512" hashValue="TiTp+pSPdgB4A4gmOI6f0curLThnDDSLdxHv3bhED6QVVuaAUks8UODuIrVV5C3Ye+PRd5FWqbeq6vMEX39QPQ==" saltValue="y+c5c93nCriQdE7BWMeY0g==" spinCount="100000" sheet="1" scenarios="1" formatRows="0"/>
  <dataConsolidate/>
  <mergeCells count="108">
    <mergeCell ref="B37:E37"/>
    <mergeCell ref="B38:E38"/>
    <mergeCell ref="F37:I37"/>
    <mergeCell ref="F38:I38"/>
    <mergeCell ref="A1:I1"/>
    <mergeCell ref="D63:F63"/>
    <mergeCell ref="A42:I42"/>
    <mergeCell ref="G43:I43"/>
    <mergeCell ref="F34:I34"/>
    <mergeCell ref="A60:I61"/>
    <mergeCell ref="D32:E32"/>
    <mergeCell ref="G32:H32"/>
    <mergeCell ref="D2:E2"/>
    <mergeCell ref="D5:F5"/>
    <mergeCell ref="A16:B16"/>
    <mergeCell ref="B24:E24"/>
    <mergeCell ref="A20:B20"/>
    <mergeCell ref="A21:B21"/>
    <mergeCell ref="H2:I2"/>
    <mergeCell ref="H5:I5"/>
    <mergeCell ref="F36:I36"/>
    <mergeCell ref="B40:E40"/>
    <mergeCell ref="A55:I55"/>
    <mergeCell ref="C43:D43"/>
    <mergeCell ref="B41:C41"/>
    <mergeCell ref="F39:I39"/>
    <mergeCell ref="F40:I40"/>
    <mergeCell ref="D41:E41"/>
    <mergeCell ref="G41:H41"/>
    <mergeCell ref="B39:E39"/>
    <mergeCell ref="G54:I54"/>
    <mergeCell ref="C44:D44"/>
    <mergeCell ref="C45:D45"/>
    <mergeCell ref="C46:D46"/>
    <mergeCell ref="G45:I45"/>
    <mergeCell ref="G44:I44"/>
    <mergeCell ref="C53:D53"/>
    <mergeCell ref="C54:D54"/>
    <mergeCell ref="C51:D51"/>
    <mergeCell ref="G53:I53"/>
    <mergeCell ref="C48:D48"/>
    <mergeCell ref="G46:I46"/>
    <mergeCell ref="G47:I47"/>
    <mergeCell ref="G48:I48"/>
    <mergeCell ref="B36:E36"/>
    <mergeCell ref="C47:D47"/>
    <mergeCell ref="H6:I6"/>
    <mergeCell ref="G65:I65"/>
    <mergeCell ref="A64:C64"/>
    <mergeCell ref="G64:I64"/>
    <mergeCell ref="C49:D49"/>
    <mergeCell ref="C52:D52"/>
    <mergeCell ref="G52:I52"/>
    <mergeCell ref="C56:D56"/>
    <mergeCell ref="G56:I56"/>
    <mergeCell ref="G63:I63"/>
    <mergeCell ref="C50:D50"/>
    <mergeCell ref="A65:C65"/>
    <mergeCell ref="A63:C63"/>
    <mergeCell ref="G49:I49"/>
    <mergeCell ref="G51:I51"/>
    <mergeCell ref="G50:I50"/>
    <mergeCell ref="D12:F12"/>
    <mergeCell ref="B27:E27"/>
    <mergeCell ref="F27:I27"/>
    <mergeCell ref="G29:H29"/>
    <mergeCell ref="B26:E26"/>
    <mergeCell ref="B25:E25"/>
    <mergeCell ref="A5:B5"/>
    <mergeCell ref="C4:I4"/>
    <mergeCell ref="F24:I24"/>
    <mergeCell ref="A11:B11"/>
    <mergeCell ref="D20:F20"/>
    <mergeCell ref="D21:F21"/>
    <mergeCell ref="A4:B4"/>
    <mergeCell ref="G16:G18"/>
    <mergeCell ref="H11:I11"/>
    <mergeCell ref="D14:F14"/>
    <mergeCell ref="A9:B9"/>
    <mergeCell ref="B14:C14"/>
    <mergeCell ref="D9:F9"/>
    <mergeCell ref="D10:F10"/>
    <mergeCell ref="D11:F11"/>
    <mergeCell ref="D6:F6"/>
    <mergeCell ref="G20:G22"/>
    <mergeCell ref="D16:F16"/>
    <mergeCell ref="D17:F17"/>
    <mergeCell ref="A23:I23"/>
    <mergeCell ref="F26:I26"/>
    <mergeCell ref="F25:I25"/>
    <mergeCell ref="C8:I8"/>
    <mergeCell ref="A8:B8"/>
    <mergeCell ref="H9:I9"/>
    <mergeCell ref="H12:I12"/>
    <mergeCell ref="B32:C32"/>
    <mergeCell ref="B35:E35"/>
    <mergeCell ref="B33:E33"/>
    <mergeCell ref="F33:I33"/>
    <mergeCell ref="F28:I28"/>
    <mergeCell ref="B28:E28"/>
    <mergeCell ref="D29:E29"/>
    <mergeCell ref="B29:C29"/>
    <mergeCell ref="F35:I35"/>
    <mergeCell ref="B34:E34"/>
    <mergeCell ref="B30:E30"/>
    <mergeCell ref="B31:E31"/>
    <mergeCell ref="F30:I30"/>
    <mergeCell ref="F31:I31"/>
  </mergeCells>
  <dataValidations count="22">
    <dataValidation type="list" allowBlank="1" showInputMessage="1" showErrorMessage="1" errorTitle="Greška" error="Molimo odaberite jedno od ponuđenog." sqref="D20:F20" xr:uid="{00000000-0002-0000-0000-000000000000}">
      <formula1>vrste_okna_list</formula1>
    </dataValidation>
    <dataValidation type="date" operator="greaterThan" allowBlank="1" showInputMessage="1" showErrorMessage="1" errorTitle="Greška" error="Datum mora biti fomata dd.mm.yyyy" sqref="H2:I2 I41 F26 F41 G26:I26 F29 F32" xr:uid="{20EEC8F2-22F0-41C8-BD34-7336BF2476C7}">
      <formula1>1</formula1>
    </dataValidation>
    <dataValidation type="custom" allowBlank="1" showInputMessage="1" showErrorMessage="1" errorTitle="Greška" error="Vrijednost smije sadržati samo brojke." sqref="H6:I6 H9:I9" xr:uid="{84DD8D6F-2F96-4310-AE37-1A0DD6638AC8}">
      <formula1>ISNUMBER(SUMPRODUCT(SEARCH(MID(H6,ROW(INDIRECT("1:"&amp;LEN(H6))),1),"0123456789")))</formula1>
    </dataValidation>
    <dataValidation type="custom" allowBlank="1" showInputMessage="1" showErrorMessage="1" errorTitle="Greška" error="Vrijednost smije sadržati samo brojke i mora biti duljine 11 znakova." sqref="H5:I5" xr:uid="{786E7027-84C9-4266-B75E-91157ED68C03}">
      <formula1>AND(LEN(H5)=11,ISNUMBER(SUMPRODUCT(SEARCH(MID(H5,ROW(INDIRECT("1:"&amp;LEN(H5))),1),"0123456789"))))</formula1>
    </dataValidation>
    <dataValidation type="list" allowBlank="1" showInputMessage="1" showErrorMessage="1" errorTitle="Greška" error="Molimo odaberite jedno od ponuđenog." sqref="D14:F14" xr:uid="{27B12565-E629-4CC3-A3B5-367D4F594065}">
      <formula1>vrste_prijamnika_list</formula1>
    </dataValidation>
    <dataValidation type="time" allowBlank="1" showInputMessage="1" showErrorMessage="1" errorTitle="Greška" error="Vrijeme mora biti formata hh:mm" sqref="I32 I29" xr:uid="{CA4C2A63-BC04-4B32-8150-83B15851E4EF}">
      <formula1>0</formula1>
      <formula2>0.999988425925926</formula2>
    </dataValidation>
    <dataValidation type="list" allowBlank="1" showInputMessage="1" showErrorMessage="1" errorTitle="Greška" error="Molimo odaberite jedno od ponuđenog." sqref="F33:I34" xr:uid="{318DFBE4-11C9-4532-9A84-83B455B0B8C6}">
      <formula1>vremenski_uvjeti_list</formula1>
    </dataValidation>
    <dataValidation type="decimal" operator="greaterThan" allowBlank="1" showInputMessage="1" showErrorMessage="1" errorTitle="Greška" error="Vrijednost mora biti broj." sqref="F35:I35" xr:uid="{F0369381-1835-48F6-B90B-F7362FA2545C}">
      <formula1>-100000</formula1>
    </dataValidation>
    <dataValidation type="decimal" operator="greaterThanOrEqual" allowBlank="1" showInputMessage="1" showErrorMessage="1" errorTitle="Greška" error="Vrijednost mora biti pozitivan broj." sqref="G39:I39 F37:I37 F38:I38 F39" xr:uid="{BA5E4C51-7F65-4E73-AE8A-FC0B88F24C60}">
      <formula1>0</formula1>
    </dataValidation>
    <dataValidation type="list" allowBlank="1" showInputMessage="1" showErrorMessage="1" errorTitle="Greška" error="Molimo odaberite jedno od ponuđenog." sqref="F40:I40" xr:uid="{3955E5C9-CABD-4755-998E-D1EF92297E4D}">
      <formula1>nac_odr_prot_list</formula1>
    </dataValidation>
    <dataValidation operator="greaterThanOrEqual" allowBlank="1" showInputMessage="1" showErrorMessage="1" errorTitle="Greška" error="Vrijednost mora biti broj." sqref="F44:F54 F56" xr:uid="{97146AB5-000C-445C-AF28-560734040741}"/>
    <dataValidation allowBlank="1" showInputMessage="1" sqref="D57 C57" xr:uid="{F292F2CA-E654-4560-869E-97C4D6FD11F4}"/>
    <dataValidation type="decimal" operator="greaterThan" allowBlank="1" showInputMessage="1" showErrorMessage="1" errorTitle="Greška" error="Vrijednost mora biti broj." sqref="I16 I17 I20 I21" xr:uid="{9871AAFD-454B-4AFB-8334-EEF5386092C6}">
      <formula1>-1000000</formula1>
    </dataValidation>
    <dataValidation type="list" allowBlank="1" showInputMessage="1" sqref="C56:D56" xr:uid="{6AB1E630-4F16-4E40-A16C-E7F869CAF9DB}">
      <formula1>Pokazatelji_list</formula1>
    </dataValidation>
    <dataValidation allowBlank="1" showInputMessage="1" showErrorMessage="1" errorTitle="Greška" error="Vrijednost smije sadržati samo brojke." sqref="D17:F17 D21:F21 F25:I25" xr:uid="{6CB31A61-32D1-47FE-ADC4-A46329C9F4E7}"/>
    <dataValidation operator="greaterThan" allowBlank="1" showInputMessage="1" showErrorMessage="1" errorTitle="Greška" error="Datum mora biti fomata dd.mm.yyyy" sqref="F28:I28" xr:uid="{D80A846E-5B52-4F30-8F8E-3443F73E25EA}"/>
    <dataValidation type="list" allowBlank="1" showInputMessage="1" sqref="F24:I24" xr:uid="{AB2883DC-72AB-4175-8224-C613544593E0}">
      <formula1>laboratoriji_list</formula1>
    </dataValidation>
    <dataValidation type="list" operator="greaterThan" allowBlank="1" showInputMessage="1" errorTitle="Greška" error="Datum mora biti fomata dd.mm.yyyy" sqref="F27:I27" xr:uid="{9823EB7D-6735-48A2-A931-E948A37C0C03}">
      <formula1>laboratoriji_list</formula1>
    </dataValidation>
    <dataValidation type="list" operator="greaterThan" allowBlank="1" showInputMessage="1" showErrorMessage="1" errorTitle="Greška" error="Molimo odaberite jedno od ponuđenog." sqref="F30:I30" xr:uid="{6ED696EF-49C5-4760-8539-807C0DE7DD7E}">
      <formula1>traj_uzork_list</formula1>
    </dataValidation>
    <dataValidation type="list" operator="greaterThan" allowBlank="1" showInputMessage="1" showErrorMessage="1" errorTitle="Greška" error="Molimo odaberite jedno od ponuđenog." sqref="F31:I31" xr:uid="{F970E7DD-4179-404D-B150-48B07715337E}">
      <formula1>frekv_uzork_list</formula1>
    </dataValidation>
    <dataValidation type="whole" operator="greaterThanOrEqual" allowBlank="1" showInputMessage="1" showErrorMessage="1" errorTitle="Greška" error="Vrijednost mora biti pozitivan cijeli broj." sqref="F36:I36" xr:uid="{E7E23E30-027F-4EF2-A35C-82217A66F884}">
      <formula1>0</formula1>
    </dataValidation>
    <dataValidation type="custom" allowBlank="1" showInputMessage="1" showErrorMessage="1" errorTitle="Greška" error="Vrijednost smije sadržati samo brojke." sqref="H11:I11 H12:I12" xr:uid="{53A91F97-4875-4540-B751-78C05F8CA97D}">
      <formula1>ISNUMBER(SUMPRODUCT(SEARCH(MID(H11,ROW(INDIRECT("1:"&amp;LEN(H11))),1),"0123456789 ")))</formula1>
    </dataValidation>
  </dataValidations>
  <pageMargins left="0.62992125984252001" right="0" top="0.59055118110236204" bottom="0.59055118110236204" header="0.31496062992126" footer="0.31496062992126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Pict="0" macro="[0]!CommandButton1_Click">
                <anchor moveWithCells="1">
                  <from>
                    <xdr:col>1</xdr:col>
                    <xdr:colOff>0</xdr:colOff>
                    <xdr:row>57</xdr:row>
                    <xdr:rowOff>0</xdr:rowOff>
                  </from>
                  <to>
                    <xdr:col>1</xdr:col>
                    <xdr:colOff>952500</xdr:colOff>
                    <xdr:row>58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CommandButton2_Click">
                <anchor moveWithCells="1">
                  <from>
                    <xdr:col>2</xdr:col>
                    <xdr:colOff>0</xdr:colOff>
                    <xdr:row>57</xdr:row>
                    <xdr:rowOff>0</xdr:rowOff>
                  </from>
                  <to>
                    <xdr:col>3</xdr:col>
                    <xdr:colOff>137160</xdr:colOff>
                    <xdr:row>58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2"/>
  <sheetViews>
    <sheetView workbookViewId="0">
      <selection activeCell="A60" sqref="A60"/>
    </sheetView>
  </sheetViews>
  <sheetFormatPr defaultRowHeight="13.2" x14ac:dyDescent="0.25"/>
  <cols>
    <col min="1" max="1" width="65.77734375" customWidth="1"/>
    <col min="2" max="2" width="14" customWidth="1"/>
    <col min="3" max="3" width="15.33203125" customWidth="1"/>
    <col min="4" max="4" width="28.77734375" customWidth="1"/>
    <col min="5" max="5" width="13" customWidth="1"/>
    <col min="6" max="6" width="13.21875" customWidth="1"/>
    <col min="7" max="7" width="45.109375" customWidth="1"/>
  </cols>
  <sheetData>
    <row r="1" spans="1:7" x14ac:dyDescent="0.25">
      <c r="A1" s="44" t="s">
        <v>634</v>
      </c>
      <c r="B1" s="44" t="s">
        <v>633</v>
      </c>
      <c r="C1" s="44" t="s">
        <v>726</v>
      </c>
      <c r="D1" s="44" t="s">
        <v>636</v>
      </c>
      <c r="E1" s="44" t="s">
        <v>79</v>
      </c>
      <c r="F1" s="44" t="s">
        <v>81</v>
      </c>
      <c r="G1" s="44" t="s">
        <v>82</v>
      </c>
    </row>
    <row r="2" spans="1:7" x14ac:dyDescent="0.25">
      <c r="A2" t="s">
        <v>637</v>
      </c>
      <c r="B2">
        <v>2</v>
      </c>
      <c r="C2" t="s">
        <v>638</v>
      </c>
      <c r="D2" t="s">
        <v>639</v>
      </c>
      <c r="E2">
        <f ca="1">IFERROR(SEARCH(INDIRECT(CELL("address")),A2),0)</f>
        <v>1</v>
      </c>
      <c r="F2">
        <f ca="1">IF(E2=0,"",COUNTIF($E$2:E2,"&gt;0"))</f>
        <v>1</v>
      </c>
      <c r="G2" t="str">
        <f ca="1">IFERROR(INDEX(A:A,MATCH(ROW(E1),F:F,0)),"")</f>
        <v>Zavod za javno zdravstvo Karlovačke županije</v>
      </c>
    </row>
    <row r="3" spans="1:7" x14ac:dyDescent="0.25">
      <c r="A3" t="s">
        <v>775</v>
      </c>
      <c r="B3">
        <v>3</v>
      </c>
      <c r="C3" t="s">
        <v>640</v>
      </c>
      <c r="D3" t="s">
        <v>641</v>
      </c>
      <c r="E3">
        <f t="shared" ref="E3:E46" ca="1" si="0">IFERROR(SEARCH(INDIRECT(CELL("address")),A3),0)</f>
        <v>1</v>
      </c>
      <c r="F3">
        <f ca="1">IF(E3=0,"",COUNTIF($E$2:E3,"&gt;0"))</f>
        <v>2</v>
      </c>
      <c r="G3" t="str">
        <f t="shared" ref="G3:G46" ca="1" si="1">IFERROR(INDEX(A:A,MATCH(ROW(E2),F:F,0)),"")</f>
        <v>ZAVOD ZA JAVNO ZDRAVSTVO Krapinsko-zagorske županije</v>
      </c>
    </row>
    <row r="4" spans="1:7" x14ac:dyDescent="0.25">
      <c r="A4" t="s">
        <v>642</v>
      </c>
      <c r="B4">
        <v>4</v>
      </c>
      <c r="C4" t="s">
        <v>49</v>
      </c>
      <c r="D4" t="s">
        <v>643</v>
      </c>
      <c r="E4">
        <f t="shared" ca="1" si="0"/>
        <v>1</v>
      </c>
      <c r="F4">
        <f ca="1">IF(E4=0,"",COUNTIF($E$2:E4,"&gt;0"))</f>
        <v>3</v>
      </c>
      <c r="G4" t="str">
        <f t="shared" ca="1" si="1"/>
        <v>Nastavni zavod za javno zdravstvo dr. Andrija Štampar</v>
      </c>
    </row>
    <row r="5" spans="1:7" x14ac:dyDescent="0.25">
      <c r="A5" t="s">
        <v>644</v>
      </c>
      <c r="B5">
        <v>5</v>
      </c>
      <c r="C5" t="s">
        <v>645</v>
      </c>
      <c r="D5" t="s">
        <v>646</v>
      </c>
      <c r="E5">
        <f t="shared" ca="1" si="0"/>
        <v>1</v>
      </c>
      <c r="F5">
        <f ca="1">IF(E5=0,"",COUNTIF($E$2:E5,"&gt;0"))</f>
        <v>4</v>
      </c>
      <c r="G5" t="str">
        <f t="shared" ca="1" si="1"/>
        <v>Zavod za javno zdravstvo Sisačko-moslavačke županije</v>
      </c>
    </row>
    <row r="6" spans="1:7" x14ac:dyDescent="0.25">
      <c r="A6" t="s">
        <v>776</v>
      </c>
      <c r="B6">
        <v>8</v>
      </c>
      <c r="C6" t="s">
        <v>49</v>
      </c>
      <c r="D6" t="s">
        <v>648</v>
      </c>
      <c r="E6">
        <f t="shared" ca="1" si="0"/>
        <v>1</v>
      </c>
      <c r="F6">
        <f ca="1">IF(E6=0,"",COUNTIF($E$2:E6,"&gt;0"))</f>
        <v>5</v>
      </c>
      <c r="G6" t="str">
        <f t="shared" ca="1" si="1"/>
        <v>Sveučilište u Zagrebu, Medicinski fakultet, Škola narodnog zdravlja "Andrija Štampar"</v>
      </c>
    </row>
    <row r="7" spans="1:7" x14ac:dyDescent="0.25">
      <c r="A7" t="s">
        <v>777</v>
      </c>
      <c r="B7">
        <v>9</v>
      </c>
      <c r="C7" t="s">
        <v>649</v>
      </c>
      <c r="D7" t="s">
        <v>650</v>
      </c>
      <c r="E7">
        <f t="shared" ca="1" si="0"/>
        <v>1</v>
      </c>
      <c r="F7">
        <f ca="1">IF(E7=0,"",COUNTIF($E$2:E7,"&gt;0"))</f>
        <v>6</v>
      </c>
      <c r="G7" t="str">
        <f t="shared" ca="1" si="1"/>
        <v xml:space="preserve">BIOINSTITUT d.o.o. </v>
      </c>
    </row>
    <row r="8" spans="1:7" x14ac:dyDescent="0.25">
      <c r="A8" t="s">
        <v>651</v>
      </c>
      <c r="B8">
        <v>10</v>
      </c>
      <c r="C8" t="s">
        <v>652</v>
      </c>
      <c r="D8" t="s">
        <v>653</v>
      </c>
      <c r="E8">
        <f t="shared" ca="1" si="0"/>
        <v>1</v>
      </c>
      <c r="F8">
        <f ca="1">IF(E8=0,"",COUNTIF($E$2:E8,"&gt;0"))</f>
        <v>7</v>
      </c>
      <c r="G8" t="str">
        <f t="shared" ca="1" si="1"/>
        <v>Zavod za javno zdravstvo Koprivničko-križevačke županije</v>
      </c>
    </row>
    <row r="9" spans="1:7" x14ac:dyDescent="0.25">
      <c r="A9" t="s">
        <v>654</v>
      </c>
      <c r="B9">
        <v>11</v>
      </c>
      <c r="C9" t="s">
        <v>655</v>
      </c>
      <c r="D9" t="s">
        <v>656</v>
      </c>
      <c r="E9">
        <f t="shared" ca="1" si="0"/>
        <v>1</v>
      </c>
      <c r="F9">
        <f ca="1">IF(E9=0,"",COUNTIF($E$2:E9,"&gt;0"))</f>
        <v>8</v>
      </c>
      <c r="G9" t="str">
        <f t="shared" ca="1" si="1"/>
        <v>Zavod za javno zdravstvo Osječko-baranjske županije</v>
      </c>
    </row>
    <row r="10" spans="1:7" x14ac:dyDescent="0.25">
      <c r="A10" t="s">
        <v>657</v>
      </c>
      <c r="B10">
        <v>12</v>
      </c>
      <c r="C10" t="s">
        <v>50</v>
      </c>
      <c r="D10" t="s">
        <v>658</v>
      </c>
      <c r="E10">
        <f t="shared" ca="1" si="0"/>
        <v>1</v>
      </c>
      <c r="F10">
        <f ca="1">IF(E10=0,"",COUNTIF($E$2:E10,"&gt;0"))</f>
        <v>9</v>
      </c>
      <c r="G10" t="str">
        <f t="shared" ca="1" si="1"/>
        <v>Zavod za javno zdravstvo Varaždinske županije</v>
      </c>
    </row>
    <row r="11" spans="1:7" x14ac:dyDescent="0.25">
      <c r="A11" t="s">
        <v>659</v>
      </c>
      <c r="B11">
        <v>13</v>
      </c>
      <c r="C11" t="s">
        <v>660</v>
      </c>
      <c r="D11" t="s">
        <v>661</v>
      </c>
      <c r="E11">
        <f t="shared" ca="1" si="0"/>
        <v>1</v>
      </c>
      <c r="F11">
        <f ca="1">IF(E11=0,"",COUNTIF($E$2:E11,"&gt;0"))</f>
        <v>10</v>
      </c>
      <c r="G11" t="str">
        <f t="shared" ca="1" si="1"/>
        <v>Zavod za javno zdravstvo Istarske županije</v>
      </c>
    </row>
    <row r="12" spans="1:7" x14ac:dyDescent="0.25">
      <c r="A12" t="s">
        <v>778</v>
      </c>
      <c r="B12">
        <v>14</v>
      </c>
      <c r="C12" t="s">
        <v>662</v>
      </c>
      <c r="D12" t="s">
        <v>663</v>
      </c>
      <c r="E12">
        <f t="shared" ca="1" si="0"/>
        <v>1</v>
      </c>
      <c r="F12">
        <f ca="1">IF(E12=0,"",COUNTIF($E$2:E12,"&gt;0"))</f>
        <v>11</v>
      </c>
      <c r="G12" t="str">
        <f t="shared" ca="1" si="1"/>
        <v>Nastavni zavod za javno zdravstvo Primorsko - goranske županije</v>
      </c>
    </row>
    <row r="13" spans="1:7" x14ac:dyDescent="0.25">
      <c r="A13" t="s">
        <v>664</v>
      </c>
      <c r="B13">
        <v>16</v>
      </c>
      <c r="C13" t="s">
        <v>51</v>
      </c>
      <c r="D13" t="s">
        <v>665</v>
      </c>
      <c r="E13">
        <f t="shared" ca="1" si="0"/>
        <v>1</v>
      </c>
      <c r="F13">
        <f ca="1">IF(E13=0,"",COUNTIF($E$2:E13,"&gt;0"))</f>
        <v>12</v>
      </c>
      <c r="G13" t="str">
        <f t="shared" ca="1" si="1"/>
        <v>Nastavni zavod za javno zdravstvo Splitsko-dalmatinske županije</v>
      </c>
    </row>
    <row r="14" spans="1:7" x14ac:dyDescent="0.25">
      <c r="A14" t="s">
        <v>666</v>
      </c>
      <c r="B14">
        <v>17</v>
      </c>
      <c r="C14" t="s">
        <v>667</v>
      </c>
      <c r="D14" t="s">
        <v>668</v>
      </c>
      <c r="E14">
        <f t="shared" ca="1" si="0"/>
        <v>1</v>
      </c>
      <c r="F14">
        <f ca="1">IF(E14=0,"",COUNTIF($E$2:E14,"&gt;0"))</f>
        <v>13</v>
      </c>
      <c r="G14" t="str">
        <f t="shared" ca="1" si="1"/>
        <v>Zavod za javno zdravstvo Zadar</v>
      </c>
    </row>
    <row r="15" spans="1:7" x14ac:dyDescent="0.25">
      <c r="A15" t="s">
        <v>669</v>
      </c>
      <c r="B15">
        <v>19</v>
      </c>
      <c r="C15" t="s">
        <v>670</v>
      </c>
      <c r="D15" t="s">
        <v>671</v>
      </c>
      <c r="E15">
        <f t="shared" ca="1" si="0"/>
        <v>1</v>
      </c>
      <c r="F15">
        <f ca="1">IF(E15=0,"",COUNTIF($E$2:E15,"&gt;0"))</f>
        <v>14</v>
      </c>
      <c r="G15" t="str">
        <f t="shared" ca="1" si="1"/>
        <v>Zavod za javno zdravstvo Ličko-senjske županije</v>
      </c>
    </row>
    <row r="16" spans="1:7" x14ac:dyDescent="0.25">
      <c r="A16" t="s">
        <v>672</v>
      </c>
      <c r="B16">
        <v>20</v>
      </c>
      <c r="C16" t="s">
        <v>49</v>
      </c>
      <c r="D16" t="s">
        <v>673</v>
      </c>
      <c r="E16">
        <f t="shared" ca="1" si="0"/>
        <v>1</v>
      </c>
      <c r="F16">
        <f ca="1">IF(E16=0,"",COUNTIF($E$2:E16,"&gt;0"))</f>
        <v>15</v>
      </c>
      <c r="G16" t="str">
        <f t="shared" ca="1" si="1"/>
        <v>Hrvatski zavod za javno zdravstvo</v>
      </c>
    </row>
    <row r="17" spans="1:7" x14ac:dyDescent="0.25">
      <c r="A17" t="s">
        <v>674</v>
      </c>
      <c r="B17">
        <v>116</v>
      </c>
      <c r="C17" t="s">
        <v>49</v>
      </c>
      <c r="D17" t="s">
        <v>675</v>
      </c>
      <c r="E17">
        <f t="shared" ca="1" si="0"/>
        <v>1</v>
      </c>
      <c r="F17">
        <f ca="1">IF(E17=0,"",COUNTIF($E$2:E17,"&gt;0"))</f>
        <v>16</v>
      </c>
      <c r="G17" t="str">
        <f t="shared" ca="1" si="1"/>
        <v>Vodoopskrba i odvodnja d.o.o., Laboratorij tehnološke službe odvodnje (LTSO)</v>
      </c>
    </row>
    <row r="18" spans="1:7" x14ac:dyDescent="0.25">
      <c r="A18" t="s">
        <v>676</v>
      </c>
      <c r="B18">
        <v>119</v>
      </c>
      <c r="C18" t="s">
        <v>49</v>
      </c>
      <c r="D18" t="s">
        <v>677</v>
      </c>
      <c r="E18">
        <f t="shared" ca="1" si="0"/>
        <v>1</v>
      </c>
      <c r="F18">
        <f ca="1">IF(E18=0,"",COUNTIF($E$2:E18,"&gt;0"))</f>
        <v>17</v>
      </c>
      <c r="G18" t="str">
        <f t="shared" ca="1" si="1"/>
        <v>Cemtra d.o.o.</v>
      </c>
    </row>
    <row r="19" spans="1:7" x14ac:dyDescent="0.25">
      <c r="A19" t="s">
        <v>678</v>
      </c>
      <c r="B19">
        <v>122</v>
      </c>
      <c r="C19" t="s">
        <v>49</v>
      </c>
      <c r="D19" t="s">
        <v>679</v>
      </c>
      <c r="E19">
        <f t="shared" ca="1" si="0"/>
        <v>1</v>
      </c>
      <c r="F19">
        <f ca="1">IF(E19=0,"",COUNTIF($E$2:E19,"&gt;0"))</f>
        <v>18</v>
      </c>
      <c r="G19" t="str">
        <f t="shared" ca="1" si="1"/>
        <v>E.C. Inspekt d.o.o.</v>
      </c>
    </row>
    <row r="20" spans="1:7" x14ac:dyDescent="0.25">
      <c r="A20" t="s">
        <v>680</v>
      </c>
      <c r="B20">
        <v>124</v>
      </c>
      <c r="C20" t="s">
        <v>655</v>
      </c>
      <c r="D20" t="s">
        <v>681</v>
      </c>
      <c r="E20">
        <f t="shared" ca="1" si="0"/>
        <v>1</v>
      </c>
      <c r="F20">
        <f ca="1">IF(E20=0,"",COUNTIF($E$2:E20,"&gt;0"))</f>
        <v>19</v>
      </c>
      <c r="G20" t="str">
        <f t="shared" ca="1" si="1"/>
        <v>Vodovod-Osijek d.o.o.</v>
      </c>
    </row>
    <row r="21" spans="1:7" x14ac:dyDescent="0.25">
      <c r="A21" t="s">
        <v>779</v>
      </c>
      <c r="B21">
        <v>125</v>
      </c>
      <c r="C21" t="s">
        <v>49</v>
      </c>
      <c r="D21" t="s">
        <v>682</v>
      </c>
      <c r="E21">
        <f t="shared" ca="1" si="0"/>
        <v>1</v>
      </c>
      <c r="F21">
        <f ca="1">IF(E21=0,"",COUNTIF($E$2:E21,"&gt;0"))</f>
        <v>20</v>
      </c>
      <c r="G21" t="str">
        <f t="shared" ca="1" si="1"/>
        <v xml:space="preserve">EUROINSPEKT-TEHNOKEM d.o.o. </v>
      </c>
    </row>
    <row r="22" spans="1:7" x14ac:dyDescent="0.25">
      <c r="A22" t="s">
        <v>683</v>
      </c>
      <c r="B22">
        <v>126</v>
      </c>
      <c r="C22" t="s">
        <v>49</v>
      </c>
      <c r="D22" t="s">
        <v>684</v>
      </c>
      <c r="E22">
        <f t="shared" ca="1" si="0"/>
        <v>1</v>
      </c>
      <c r="F22">
        <f ca="1">IF(E22=0,"",COUNTIF($E$2:E22,"&gt;0"))</f>
        <v>21</v>
      </c>
      <c r="G22" t="str">
        <f t="shared" ca="1" si="1"/>
        <v>Euroinspekt Croatiakontrola d.o.o.</v>
      </c>
    </row>
    <row r="23" spans="1:7" x14ac:dyDescent="0.25">
      <c r="A23" t="s">
        <v>685</v>
      </c>
      <c r="B23">
        <v>127</v>
      </c>
      <c r="C23" t="s">
        <v>686</v>
      </c>
      <c r="D23" t="s">
        <v>687</v>
      </c>
      <c r="E23">
        <f t="shared" ca="1" si="0"/>
        <v>1</v>
      </c>
      <c r="F23">
        <f ca="1">IF(E23=0,"",COUNTIF($E$2:E23,"&gt;0"))</f>
        <v>22</v>
      </c>
      <c r="G23" t="str">
        <f t="shared" ca="1" si="1"/>
        <v>HIDRO.LAB. d.o.o.</v>
      </c>
    </row>
    <row r="24" spans="1:7" x14ac:dyDescent="0.25">
      <c r="A24" t="s">
        <v>688</v>
      </c>
      <c r="B24">
        <v>131</v>
      </c>
      <c r="C24" t="s">
        <v>49</v>
      </c>
      <c r="D24" t="s">
        <v>689</v>
      </c>
      <c r="E24">
        <f t="shared" ca="1" si="0"/>
        <v>1</v>
      </c>
      <c r="F24">
        <f ca="1">IF(E24=0,"",COUNTIF($E$2:E24,"&gt;0"))</f>
        <v>23</v>
      </c>
      <c r="G24" t="str">
        <f t="shared" ca="1" si="1"/>
        <v>INA-Industrija nafte d.d., Centralni ispitni laboratorij</v>
      </c>
    </row>
    <row r="25" spans="1:7" x14ac:dyDescent="0.25">
      <c r="A25" t="s">
        <v>780</v>
      </c>
      <c r="B25">
        <v>142</v>
      </c>
      <c r="C25" t="s">
        <v>690</v>
      </c>
      <c r="D25" t="s">
        <v>691</v>
      </c>
      <c r="E25">
        <f t="shared" ca="1" si="0"/>
        <v>1</v>
      </c>
      <c r="F25">
        <f ca="1">IF(E25=0,"",COUNTIF($E$2:E25,"&gt;0"))</f>
        <v>24</v>
      </c>
      <c r="G25" t="str">
        <f t="shared" ca="1" si="1"/>
        <v xml:space="preserve">PETROKEMIJA, d.d. tvornica gnojiva </v>
      </c>
    </row>
    <row r="26" spans="1:7" x14ac:dyDescent="0.25">
      <c r="A26" t="s">
        <v>781</v>
      </c>
      <c r="B26">
        <v>148</v>
      </c>
      <c r="C26" t="s">
        <v>692</v>
      </c>
      <c r="D26" t="s">
        <v>693</v>
      </c>
      <c r="E26">
        <f t="shared" ca="1" si="0"/>
        <v>1</v>
      </c>
      <c r="F26">
        <f ca="1">IF(E26=0,"",COUNTIF($E$2:E26,"&gt;0"))</f>
        <v>25</v>
      </c>
      <c r="G26" t="str">
        <f t="shared" ca="1" si="1"/>
        <v>HRVATSKI VETERINARSKI INSTITUT, Podružnica Veterinarski zavod Križevci</v>
      </c>
    </row>
    <row r="27" spans="1:7" x14ac:dyDescent="0.25">
      <c r="A27" t="s">
        <v>782</v>
      </c>
      <c r="B27">
        <v>149</v>
      </c>
      <c r="C27" t="s">
        <v>694</v>
      </c>
      <c r="D27" t="s">
        <v>695</v>
      </c>
      <c r="E27">
        <f t="shared" ca="1" si="0"/>
        <v>1</v>
      </c>
      <c r="F27">
        <f ca="1">IF(E27=0,"",COUNTIF($E$2:E27,"&gt;0"))</f>
        <v>26</v>
      </c>
      <c r="G27" t="str">
        <f t="shared" ca="1" si="1"/>
        <v>HRVATSKI VETERINARSKI INSTITUT, Podružnica Veterinarski zavod Vinkovci</v>
      </c>
    </row>
    <row r="28" spans="1:7" x14ac:dyDescent="0.25">
      <c r="A28" t="s">
        <v>696</v>
      </c>
      <c r="B28">
        <v>153</v>
      </c>
      <c r="C28" t="s">
        <v>49</v>
      </c>
      <c r="D28" t="s">
        <v>697</v>
      </c>
      <c r="E28">
        <f t="shared" ca="1" si="0"/>
        <v>1</v>
      </c>
      <c r="F28">
        <f ca="1">IF(E28=0,"",COUNTIF($E$2:E28,"&gt;0"))</f>
        <v>27</v>
      </c>
      <c r="G28" t="str">
        <f t="shared" ca="1" si="1"/>
        <v>Zagrebačke otpadne vode - upravljanje i pogon d.o.o.</v>
      </c>
    </row>
    <row r="29" spans="1:7" x14ac:dyDescent="0.25">
      <c r="A29" t="s">
        <v>698</v>
      </c>
      <c r="B29">
        <v>155</v>
      </c>
      <c r="C29" t="s">
        <v>699</v>
      </c>
      <c r="D29" t="s">
        <v>700</v>
      </c>
      <c r="E29">
        <f t="shared" ca="1" si="0"/>
        <v>1</v>
      </c>
      <c r="F29">
        <f ca="1">IF(E29=0,"",COUNTIF($E$2:E29,"&gt;0"))</f>
        <v>28</v>
      </c>
      <c r="G29" t="str">
        <f t="shared" ca="1" si="1"/>
        <v xml:space="preserve">Zavod za javno zdravstvo Bjelovarsko-bilogorske županije </v>
      </c>
    </row>
    <row r="30" spans="1:7" x14ac:dyDescent="0.25">
      <c r="A30" t="s">
        <v>783</v>
      </c>
      <c r="B30">
        <v>156</v>
      </c>
      <c r="C30" t="s">
        <v>647</v>
      </c>
      <c r="D30" t="s">
        <v>701</v>
      </c>
      <c r="E30">
        <f t="shared" ca="1" si="0"/>
        <v>1</v>
      </c>
      <c r="F30">
        <f ca="1">IF(E30=0,"",COUNTIF($E$2:E30,"&gt;0"))</f>
        <v>29</v>
      </c>
      <c r="G30" t="str">
        <f t="shared" ca="1" si="1"/>
        <v xml:space="preserve">Nastavni zavod za javno zdravstvo Brodsko-posavske županije </v>
      </c>
    </row>
    <row r="31" spans="1:7" x14ac:dyDescent="0.25">
      <c r="A31" t="s">
        <v>702</v>
      </c>
      <c r="B31">
        <v>157</v>
      </c>
      <c r="C31" t="s">
        <v>703</v>
      </c>
      <c r="D31" t="s">
        <v>704</v>
      </c>
      <c r="E31">
        <f t="shared" ca="1" si="0"/>
        <v>1</v>
      </c>
      <c r="F31">
        <f ca="1">IF(E31=0,"",COUNTIF($E$2:E31,"&gt;0"))</f>
        <v>30</v>
      </c>
      <c r="G31" t="str">
        <f t="shared" ca="1" si="1"/>
        <v>Zavod za javno zdravstvo Dubrovačko-neretvanske županije</v>
      </c>
    </row>
    <row r="32" spans="1:7" x14ac:dyDescent="0.25">
      <c r="A32" t="s">
        <v>784</v>
      </c>
      <c r="B32">
        <v>158</v>
      </c>
      <c r="C32" t="s">
        <v>705</v>
      </c>
      <c r="D32" t="s">
        <v>706</v>
      </c>
      <c r="E32">
        <f t="shared" ca="1" si="0"/>
        <v>1</v>
      </c>
      <c r="F32">
        <f ca="1">IF(E32=0,"",COUNTIF($E$2:E32,"&gt;0"))</f>
        <v>31</v>
      </c>
      <c r="G32" t="str">
        <f t="shared" ca="1" si="1"/>
        <v xml:space="preserve">ZAVOD ZA JAVNO ZDRAVSTVO SVETI ROK VIROVITIČKO-PODRAVSKE ŽUPANIJE </v>
      </c>
    </row>
    <row r="33" spans="1:7" x14ac:dyDescent="0.25">
      <c r="A33" t="s">
        <v>707</v>
      </c>
      <c r="B33">
        <v>159</v>
      </c>
      <c r="C33" t="s">
        <v>708</v>
      </c>
      <c r="D33" t="s">
        <v>709</v>
      </c>
      <c r="E33">
        <f t="shared" ca="1" si="0"/>
        <v>1</v>
      </c>
      <c r="F33">
        <f ca="1">IF(E33=0,"",COUNTIF($E$2:E33,"&gt;0"))</f>
        <v>32</v>
      </c>
      <c r="G33" t="str">
        <f t="shared" ca="1" si="1"/>
        <v>Zavod za javno zdravstvo Šibensko-kninske županije</v>
      </c>
    </row>
    <row r="34" spans="1:7" x14ac:dyDescent="0.25">
      <c r="A34" t="s">
        <v>710</v>
      </c>
      <c r="B34">
        <v>161</v>
      </c>
      <c r="C34" t="s">
        <v>49</v>
      </c>
      <c r="D34" t="s">
        <v>711</v>
      </c>
      <c r="E34">
        <f t="shared" ca="1" si="0"/>
        <v>1</v>
      </c>
      <c r="F34">
        <f ca="1">IF(E34=0,"",COUNTIF($E$2:E34,"&gt;0"))</f>
        <v>33</v>
      </c>
      <c r="G34" t="str">
        <f t="shared" ca="1" si="1"/>
        <v>Hrvatske vode, Glavni vodnogospodarski laboratorij</v>
      </c>
    </row>
    <row r="35" spans="1:7" x14ac:dyDescent="0.25">
      <c r="A35" t="s">
        <v>786</v>
      </c>
      <c r="B35">
        <v>162</v>
      </c>
      <c r="C35" t="s">
        <v>662</v>
      </c>
      <c r="D35" t="s">
        <v>712</v>
      </c>
      <c r="E35">
        <f t="shared" ca="1" si="0"/>
        <v>1</v>
      </c>
      <c r="F35">
        <f ca="1">IF(E35=0,"",COUNTIF($E$2:E35,"&gt;0"))</f>
        <v>34</v>
      </c>
      <c r="G35" t="str">
        <f t="shared" ca="1" si="1"/>
        <v>RiEKO - LAB d.o.o.</v>
      </c>
    </row>
    <row r="36" spans="1:7" x14ac:dyDescent="0.25">
      <c r="A36" t="s">
        <v>785</v>
      </c>
      <c r="B36">
        <v>163</v>
      </c>
      <c r="C36" t="s">
        <v>655</v>
      </c>
      <c r="D36" t="s">
        <v>713</v>
      </c>
      <c r="E36">
        <f t="shared" ca="1" si="0"/>
        <v>1</v>
      </c>
      <c r="F36">
        <f ca="1">IF(E36=0,"",COUNTIF($E$2:E36,"&gt;0"))</f>
        <v>35</v>
      </c>
      <c r="G36" t="str">
        <f t="shared" ca="1" si="1"/>
        <v xml:space="preserve">INSPECTO d.o.o. za kontrolu kakvoće robe </v>
      </c>
    </row>
    <row r="37" spans="1:7" x14ac:dyDescent="0.25">
      <c r="A37" t="s">
        <v>714</v>
      </c>
      <c r="B37">
        <v>169</v>
      </c>
      <c r="C37" t="s">
        <v>705</v>
      </c>
      <c r="D37" t="s">
        <v>715</v>
      </c>
      <c r="E37">
        <f t="shared" ca="1" si="0"/>
        <v>1</v>
      </c>
      <c r="F37">
        <f ca="1">IF(E37=0,"",COUNTIF($E$2:E37,"&gt;0"))</f>
        <v>36</v>
      </c>
      <c r="G37" t="str">
        <f t="shared" ca="1" si="1"/>
        <v>Labosan d.o.o., Laboratorij Virovitica</v>
      </c>
    </row>
    <row r="38" spans="1:7" x14ac:dyDescent="0.25">
      <c r="A38" t="s">
        <v>716</v>
      </c>
      <c r="B38">
        <v>171</v>
      </c>
      <c r="C38" t="s">
        <v>49</v>
      </c>
      <c r="D38" t="s">
        <v>717</v>
      </c>
      <c r="E38">
        <f t="shared" ca="1" si="0"/>
        <v>1</v>
      </c>
      <c r="F38">
        <f ca="1">IF(E38=0,"",COUNTIF($E$2:E38,"&gt;0"))</f>
        <v>37</v>
      </c>
      <c r="G38" t="str">
        <f t="shared" ca="1" si="1"/>
        <v>Institut Ruđer Bošković, Zavod za istraživanje mora i okoliša</v>
      </c>
    </row>
    <row r="39" spans="1:7" x14ac:dyDescent="0.25">
      <c r="A39" t="s">
        <v>718</v>
      </c>
      <c r="B39">
        <v>172</v>
      </c>
      <c r="C39" t="s">
        <v>49</v>
      </c>
      <c r="D39" t="s">
        <v>719</v>
      </c>
      <c r="E39">
        <f t="shared" ca="1" si="0"/>
        <v>1</v>
      </c>
      <c r="F39">
        <f ca="1">IF(E39=0,"",COUNTIF($E$2:E39,"&gt;0"))</f>
        <v>38</v>
      </c>
      <c r="G39" t="str">
        <f t="shared" ca="1" si="1"/>
        <v>Institut IGH d.d.</v>
      </c>
    </row>
    <row r="40" spans="1:7" x14ac:dyDescent="0.25">
      <c r="A40" t="s">
        <v>720</v>
      </c>
      <c r="B40">
        <v>173</v>
      </c>
      <c r="C40" t="s">
        <v>49</v>
      </c>
      <c r="D40" t="s">
        <v>721</v>
      </c>
      <c r="E40">
        <f t="shared" ca="1" si="0"/>
        <v>1</v>
      </c>
      <c r="F40">
        <f ca="1">IF(E40=0,"",COUNTIF($E$2:E40,"&gt;0"))</f>
        <v>39</v>
      </c>
      <c r="G40" t="str">
        <f t="shared" ca="1" si="1"/>
        <v>Labosan d.o.o., Laboratorij Zagreb</v>
      </c>
    </row>
    <row r="41" spans="1:7" x14ac:dyDescent="0.25">
      <c r="A41" t="s">
        <v>722</v>
      </c>
      <c r="B41">
        <v>174</v>
      </c>
      <c r="C41" t="s">
        <v>49</v>
      </c>
      <c r="D41" t="s">
        <v>723</v>
      </c>
      <c r="E41">
        <f t="shared" ca="1" si="0"/>
        <v>1</v>
      </c>
      <c r="F41">
        <f ca="1">IF(E41=0,"",COUNTIF($E$2:E41,"&gt;0"))</f>
        <v>40</v>
      </c>
      <c r="G41" t="str">
        <f t="shared" ca="1" si="1"/>
        <v>Sample control d.o.o.</v>
      </c>
    </row>
    <row r="42" spans="1:7" x14ac:dyDescent="0.25">
      <c r="A42" t="s">
        <v>724</v>
      </c>
      <c r="B42">
        <v>175</v>
      </c>
      <c r="C42" t="s">
        <v>50</v>
      </c>
      <c r="D42" t="s">
        <v>725</v>
      </c>
      <c r="E42">
        <f t="shared" ca="1" si="0"/>
        <v>1</v>
      </c>
      <c r="F42">
        <f ca="1">IF(E42=0,"",COUNTIF($E$2:E42,"&gt;0"))</f>
        <v>41</v>
      </c>
      <c r="G42" t="str">
        <f t="shared" ca="1" si="1"/>
        <v>Varkom d.d.</v>
      </c>
    </row>
    <row r="43" spans="1:7" x14ac:dyDescent="0.25">
      <c r="A43" t="s">
        <v>787</v>
      </c>
      <c r="B43">
        <v>177</v>
      </c>
      <c r="C43" t="s">
        <v>788</v>
      </c>
      <c r="E43">
        <f t="shared" ca="1" si="0"/>
        <v>1</v>
      </c>
      <c r="F43">
        <f ca="1">IF(E43=0,"",COUNTIF($E$2:E43,"&gt;0"))</f>
        <v>42</v>
      </c>
      <c r="G43" t="str">
        <f t="shared" ca="1" si="1"/>
        <v>Ostali vanjski laboratoriji</v>
      </c>
    </row>
    <row r="44" spans="1:7" x14ac:dyDescent="0.25">
      <c r="A44" t="s">
        <v>789</v>
      </c>
      <c r="B44">
        <v>178</v>
      </c>
      <c r="C44" t="s">
        <v>788</v>
      </c>
      <c r="E44">
        <f t="shared" ca="1" si="0"/>
        <v>1</v>
      </c>
      <c r="F44">
        <f ca="1">IF(E44=0,"",COUNTIF($E$2:E44,"&gt;0"))</f>
        <v>43</v>
      </c>
      <c r="G44" t="str">
        <f t="shared" ca="1" si="1"/>
        <v>Onečišćivač - samostalno</v>
      </c>
    </row>
    <row r="45" spans="1:7" x14ac:dyDescent="0.25">
      <c r="A45" t="s">
        <v>790</v>
      </c>
      <c r="B45">
        <v>179</v>
      </c>
      <c r="C45" t="s">
        <v>662</v>
      </c>
      <c r="D45" t="s">
        <v>791</v>
      </c>
      <c r="E45">
        <f t="shared" ca="1" si="0"/>
        <v>1</v>
      </c>
      <c r="F45">
        <f ca="1">IF(E45=0,"",COUNTIF($E$2:E45,"&gt;0"))</f>
        <v>44</v>
      </c>
      <c r="G45" t="str">
        <f t="shared" ca="1" si="1"/>
        <v>KD VODOVOD I KANALIZACIJA d. o. o.</v>
      </c>
    </row>
    <row r="46" spans="1:7" x14ac:dyDescent="0.25">
      <c r="A46" t="s">
        <v>797</v>
      </c>
      <c r="B46">
        <v>180</v>
      </c>
      <c r="C46" t="s">
        <v>798</v>
      </c>
      <c r="D46" t="s">
        <v>799</v>
      </c>
      <c r="E46">
        <f t="shared" ca="1" si="0"/>
        <v>1</v>
      </c>
      <c r="F46">
        <f ca="1">IF(E46=0,"",COUNTIF($E$2:E46,"&gt;0"))</f>
        <v>45</v>
      </c>
      <c r="G46" t="str">
        <f t="shared" ca="1" si="1"/>
        <v>ZAVOD ZA JAVNO ZDRAVSTVO POŽEŠKO-SLAVONSKE ŽUPANIJE</v>
      </c>
    </row>
    <row r="52" spans="1:1" x14ac:dyDescent="0.25">
      <c r="A52" s="59"/>
    </row>
  </sheetData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DA20F-84B7-49EE-9AEF-37B6D8C6F02D}">
  <sheetPr codeName="Sheet4"/>
  <dimension ref="A1:H294"/>
  <sheetViews>
    <sheetView topLeftCell="A250" workbookViewId="0">
      <selection activeCell="A274" sqref="A274"/>
    </sheetView>
  </sheetViews>
  <sheetFormatPr defaultRowHeight="13.2" x14ac:dyDescent="0.25"/>
  <cols>
    <col min="1" max="1" width="46.77734375" customWidth="1"/>
    <col min="2" max="2" width="13.88671875" customWidth="1"/>
    <col min="3" max="3" width="17.33203125" customWidth="1"/>
    <col min="4" max="4" width="16.109375" bestFit="1" customWidth="1"/>
    <col min="5" max="5" width="44.6640625" customWidth="1"/>
    <col min="7" max="7" width="12.109375" customWidth="1"/>
    <col min="8" max="8" width="41" customWidth="1"/>
    <col min="10" max="10" width="39.21875" customWidth="1"/>
  </cols>
  <sheetData>
    <row r="1" spans="1:8" x14ac:dyDescent="0.25">
      <c r="A1" s="44" t="s">
        <v>635</v>
      </c>
      <c r="B1" s="44" t="s">
        <v>728</v>
      </c>
      <c r="C1" s="44" t="s">
        <v>729</v>
      </c>
      <c r="D1" s="44" t="s">
        <v>730</v>
      </c>
      <c r="E1" s="44" t="s">
        <v>80</v>
      </c>
      <c r="F1" s="44" t="s">
        <v>79</v>
      </c>
      <c r="G1" s="44" t="s">
        <v>81</v>
      </c>
      <c r="H1" s="44" t="s">
        <v>82</v>
      </c>
    </row>
    <row r="2" spans="1:8" x14ac:dyDescent="0.25">
      <c r="A2" s="42" t="s">
        <v>83</v>
      </c>
      <c r="B2" s="42">
        <v>2</v>
      </c>
      <c r="C2" s="42" t="s">
        <v>85</v>
      </c>
      <c r="D2" s="42" t="s">
        <v>66</v>
      </c>
      <c r="E2" t="str">
        <f>IF(ISERROR(VLOOKUP(A2,'Obrazac B2'!$C$55:'Obrazac B2'!$C$58,1,FALSE)),A2,"")</f>
        <v>1,1,1-trikloretan</v>
      </c>
      <c r="F2">
        <f ca="1">IFERROR(SEARCH(INDIRECT(CELL("address")),E2),0)</f>
        <v>1</v>
      </c>
      <c r="G2">
        <f ca="1">IF(F2=0,"",COUNTIF($F$2:F2,"&gt;0"))</f>
        <v>1</v>
      </c>
      <c r="H2" t="str">
        <f ca="1">IFERROR(INDEX(E:E,MATCH(ROW(F1),G:G,0)),"")</f>
        <v>1,1,1-trikloretan</v>
      </c>
    </row>
    <row r="3" spans="1:8" x14ac:dyDescent="0.25">
      <c r="A3" s="42" t="s">
        <v>86</v>
      </c>
      <c r="B3" s="42">
        <v>4</v>
      </c>
      <c r="C3" s="42" t="s">
        <v>87</v>
      </c>
      <c r="D3" s="42" t="s">
        <v>66</v>
      </c>
      <c r="E3" t="str">
        <f>IF(ISERROR(VLOOKUP(A3,'Obrazac B2'!$C$55:'Obrazac B2'!$C$58,1,FALSE)),A3,"")</f>
        <v>1,1-dikloreten</v>
      </c>
      <c r="F3">
        <f t="shared" ref="F3:F67" ca="1" si="0">IFERROR(SEARCH(INDIRECT(CELL("address")),E3),0)</f>
        <v>1</v>
      </c>
      <c r="G3">
        <f ca="1">IF(F3=0,"",COUNTIF($F$2:F3,"&gt;0"))</f>
        <v>2</v>
      </c>
      <c r="H3" t="str">
        <f ca="1">IFERROR(INDEX(E:E,MATCH(ROW(F2),G:G,0)),"")</f>
        <v>1,1-dikloreten</v>
      </c>
    </row>
    <row r="4" spans="1:8" x14ac:dyDescent="0.25">
      <c r="A4" s="42" t="s">
        <v>88</v>
      </c>
      <c r="B4" s="42">
        <v>5</v>
      </c>
      <c r="C4" s="42" t="s">
        <v>89</v>
      </c>
      <c r="D4" s="42" t="s">
        <v>90</v>
      </c>
      <c r="E4" t="str">
        <f>IF(ISERROR(VLOOKUP(A4,'Obrazac B2'!$C$55:'Obrazac B2'!$C$58,1,FALSE)),A4,"")</f>
        <v xml:space="preserve">1,2,3,4,6,7,8,9-Oktaklordibenzodioksin (OCDD) </v>
      </c>
      <c r="F4">
        <f t="shared" ca="1" si="0"/>
        <v>1</v>
      </c>
      <c r="G4">
        <f ca="1">IF(F4=0,"",COUNTIF($F$2:F4,"&gt;0"))</f>
        <v>3</v>
      </c>
      <c r="H4" t="str">
        <f ca="1">IFERROR(INDEX(E:E,MATCH(ROW(F3),G:G,0)),"")</f>
        <v xml:space="preserve">1,2,3,4,6,7,8,9-Oktaklordibenzodioksin (OCDD) </v>
      </c>
    </row>
    <row r="5" spans="1:8" x14ac:dyDescent="0.25">
      <c r="A5" s="42" t="s">
        <v>91</v>
      </c>
      <c r="B5" s="42">
        <v>8</v>
      </c>
      <c r="C5" s="42" t="s">
        <v>92</v>
      </c>
      <c r="D5" s="42" t="s">
        <v>90</v>
      </c>
      <c r="E5" t="str">
        <f>IF(ISERROR(VLOOKUP(A5,'Obrazac B2'!$C$55:'Obrazac B2'!$C$58,1,FALSE)),A5,"")</f>
        <v xml:space="preserve">1,2,3,4,6,7,8,9-Oktaklordibenzofuran (OCDF) </v>
      </c>
      <c r="F5">
        <f t="shared" ca="1" si="0"/>
        <v>1</v>
      </c>
      <c r="G5">
        <f ca="1">IF(F5=0,"",COUNTIF($F$2:F5,"&gt;0"))</f>
        <v>4</v>
      </c>
      <c r="H5" t="str">
        <f ca="1">IFERROR(INDEX(E:E,MATCH(ROW(F4),G:G,0)),"")</f>
        <v xml:space="preserve">1,2,3,4,6,7,8,9-Oktaklordibenzofuran (OCDF) </v>
      </c>
    </row>
    <row r="6" spans="1:8" x14ac:dyDescent="0.25">
      <c r="A6" s="42" t="s">
        <v>93</v>
      </c>
      <c r="B6" s="42">
        <v>11</v>
      </c>
      <c r="C6" s="42" t="s">
        <v>94</v>
      </c>
      <c r="D6" s="42" t="s">
        <v>90</v>
      </c>
      <c r="E6" t="str">
        <f>IF(ISERROR(VLOOKUP(A6,'Obrazac B2'!$C$55:'Obrazac B2'!$C$58,1,FALSE)),A6,"")</f>
        <v xml:space="preserve">1,2,3,4,6,7,8-Heptaklordibenzodioksin (HpCDD) </v>
      </c>
      <c r="F6">
        <f t="shared" ca="1" si="0"/>
        <v>1</v>
      </c>
      <c r="G6">
        <f ca="1">IF(F6=0,"",COUNTIF($F$2:F6,"&gt;0"))</f>
        <v>5</v>
      </c>
      <c r="H6" t="str">
        <f ca="1">IFERROR(INDEX(E:E,MATCH(ROW(F5),G:G,0)),"")</f>
        <v xml:space="preserve">1,2,3,4,6,7,8-Heptaklordibenzodioksin (HpCDD) </v>
      </c>
    </row>
    <row r="7" spans="1:8" x14ac:dyDescent="0.25">
      <c r="A7" s="42" t="s">
        <v>95</v>
      </c>
      <c r="B7" s="42">
        <v>14</v>
      </c>
      <c r="C7" s="42" t="s">
        <v>96</v>
      </c>
      <c r="D7" s="42" t="s">
        <v>90</v>
      </c>
      <c r="E7" t="str">
        <f>IF(ISERROR(VLOOKUP(A7,'Obrazac B2'!$C$55:'Obrazac B2'!$C$58,1,FALSE)),A7,"")</f>
        <v xml:space="preserve">1,2,3,4,6,7,8-Heptaklordibenzofuran (HpCDF) </v>
      </c>
      <c r="F7">
        <f t="shared" ca="1" si="0"/>
        <v>1</v>
      </c>
      <c r="G7">
        <f ca="1">IF(F7=0,"",COUNTIF($F$2:F7,"&gt;0"))</f>
        <v>6</v>
      </c>
      <c r="H7" t="str">
        <f ca="1">IFERROR(INDEX(E:E,MATCH(ROW(F6),G:G,0)),"")</f>
        <v xml:space="preserve">1,2,3,4,6,7,8-Heptaklordibenzofuran (HpCDF) </v>
      </c>
    </row>
    <row r="8" spans="1:8" x14ac:dyDescent="0.25">
      <c r="A8" s="42" t="s">
        <v>97</v>
      </c>
      <c r="B8" s="42">
        <v>17</v>
      </c>
      <c r="C8" s="42" t="s">
        <v>98</v>
      </c>
      <c r="D8" s="42" t="s">
        <v>90</v>
      </c>
      <c r="E8" t="str">
        <f>IF(ISERROR(VLOOKUP(A8,'Obrazac B2'!$C$55:'Obrazac B2'!$C$58,1,FALSE)),A8,"")</f>
        <v xml:space="preserve">1,2,3,4,7,8,9-Heptaklordibenzofuran (HpCDF) </v>
      </c>
      <c r="F8">
        <f t="shared" ca="1" si="0"/>
        <v>1</v>
      </c>
      <c r="G8">
        <f ca="1">IF(F8=0,"",COUNTIF($F$2:F8,"&gt;0"))</f>
        <v>7</v>
      </c>
      <c r="H8" t="str">
        <f ca="1">IFERROR(INDEX(E:E,MATCH(ROW(F7),G:G,0)),"")</f>
        <v xml:space="preserve">1,2,3,4,7,8,9-Heptaklordibenzofuran (HpCDF) </v>
      </c>
    </row>
    <row r="9" spans="1:8" x14ac:dyDescent="0.25">
      <c r="A9" s="42" t="s">
        <v>99</v>
      </c>
      <c r="B9" s="42">
        <v>20</v>
      </c>
      <c r="C9" s="42" t="s">
        <v>100</v>
      </c>
      <c r="D9" s="42" t="s">
        <v>90</v>
      </c>
      <c r="E9" t="str">
        <f>IF(ISERROR(VLOOKUP(A9,'Obrazac B2'!$C$55:'Obrazac B2'!$C$58,1,FALSE)),A9,"")</f>
        <v>1,2,3,4,7,8-Heksaklordibenzodioksin (HxCDD)</v>
      </c>
      <c r="F9">
        <f t="shared" ca="1" si="0"/>
        <v>1</v>
      </c>
      <c r="G9">
        <f ca="1">IF(F9=0,"",COUNTIF($F$2:F9,"&gt;0"))</f>
        <v>8</v>
      </c>
      <c r="H9" t="str">
        <f ca="1">IFERROR(INDEX(E:E,MATCH(ROW(F8),G:G,0)),"")</f>
        <v>1,2,3,4,7,8-Heksaklordibenzodioksin (HxCDD)</v>
      </c>
    </row>
    <row r="10" spans="1:8" x14ac:dyDescent="0.25">
      <c r="A10" s="42" t="s">
        <v>101</v>
      </c>
      <c r="B10" s="42">
        <v>23</v>
      </c>
      <c r="C10" s="42" t="s">
        <v>102</v>
      </c>
      <c r="D10" s="42" t="s">
        <v>90</v>
      </c>
      <c r="E10" t="str">
        <f>IF(ISERROR(VLOOKUP(A10,'Obrazac B2'!$C$55:'Obrazac B2'!$C$58,1,FALSE)),A10,"")</f>
        <v xml:space="preserve">1,2,3,4,7,8-Heksaklordibenzofuran (HxCDF) </v>
      </c>
      <c r="F10">
        <f t="shared" ca="1" si="0"/>
        <v>1</v>
      </c>
      <c r="G10">
        <f ca="1">IF(F10=0,"",COUNTIF($F$2:F10,"&gt;0"))</f>
        <v>9</v>
      </c>
      <c r="H10" t="str">
        <f ca="1">IFERROR(INDEX(E:E,MATCH(ROW(F9),G:G,0)),"")</f>
        <v xml:space="preserve">1,2,3,4,7,8-Heksaklordibenzofuran (HxCDF) </v>
      </c>
    </row>
    <row r="11" spans="1:8" x14ac:dyDescent="0.25">
      <c r="A11" s="42" t="s">
        <v>103</v>
      </c>
      <c r="B11" s="42">
        <v>26</v>
      </c>
      <c r="C11" s="42" t="s">
        <v>104</v>
      </c>
      <c r="D11" s="42" t="s">
        <v>90</v>
      </c>
      <c r="E11" t="str">
        <f>IF(ISERROR(VLOOKUP(A11,'Obrazac B2'!$C$55:'Obrazac B2'!$C$58,1,FALSE)),A11,"")</f>
        <v xml:space="preserve">1,2,3,6,7,8-Heksaklordibenzodioksin (HxCDD) </v>
      </c>
      <c r="F11">
        <f t="shared" ca="1" si="0"/>
        <v>1</v>
      </c>
      <c r="G11">
        <f ca="1">IF(F11=0,"",COUNTIF($F$2:F11,"&gt;0"))</f>
        <v>10</v>
      </c>
      <c r="H11" t="str">
        <f ca="1">IFERROR(INDEX(E:E,MATCH(ROW(F10),G:G,0)),"")</f>
        <v xml:space="preserve">1,2,3,6,7,8-Heksaklordibenzodioksin (HxCDD) </v>
      </c>
    </row>
    <row r="12" spans="1:8" x14ac:dyDescent="0.25">
      <c r="A12" s="42" t="s">
        <v>105</v>
      </c>
      <c r="B12" s="42">
        <v>29</v>
      </c>
      <c r="C12" s="42" t="s">
        <v>106</v>
      </c>
      <c r="D12" s="42" t="s">
        <v>90</v>
      </c>
      <c r="E12" t="str">
        <f>IF(ISERROR(VLOOKUP(A12,'Obrazac B2'!$C$55:'Obrazac B2'!$C$58,1,FALSE)),A12,"")</f>
        <v xml:space="preserve">1,2,3,6,7,8-Heksaklordibenzofuran (HxCDF) </v>
      </c>
      <c r="F12">
        <f t="shared" ca="1" si="0"/>
        <v>1</v>
      </c>
      <c r="G12">
        <f ca="1">IF(F12=0,"",COUNTIF($F$2:F12,"&gt;0"))</f>
        <v>11</v>
      </c>
      <c r="H12" t="str">
        <f ca="1">IFERROR(INDEX(E:E,MATCH(ROW(F11),G:G,0)),"")</f>
        <v xml:space="preserve">1,2,3,6,7,8-Heksaklordibenzofuran (HxCDF) </v>
      </c>
    </row>
    <row r="13" spans="1:8" x14ac:dyDescent="0.25">
      <c r="A13" s="42" t="s">
        <v>107</v>
      </c>
      <c r="B13" s="42">
        <v>32</v>
      </c>
      <c r="C13" s="42" t="s">
        <v>108</v>
      </c>
      <c r="D13" s="42" t="s">
        <v>90</v>
      </c>
      <c r="E13" t="str">
        <f>IF(ISERROR(VLOOKUP(A13,'Obrazac B2'!$C$55:'Obrazac B2'!$C$58,1,FALSE)),A13,"")</f>
        <v>1,2,3,7,8,9-Heksaklordibenzodioksin (HxCDD)</v>
      </c>
      <c r="F13">
        <f t="shared" ca="1" si="0"/>
        <v>1</v>
      </c>
      <c r="G13">
        <f ca="1">IF(F13=0,"",COUNTIF($F$2:F13,"&gt;0"))</f>
        <v>12</v>
      </c>
      <c r="H13" t="str">
        <f ca="1">IFERROR(INDEX(E:E,MATCH(ROW(F12),G:G,0)),"")</f>
        <v>1,2,3,7,8,9-Heksaklordibenzodioksin (HxCDD)</v>
      </c>
    </row>
    <row r="14" spans="1:8" x14ac:dyDescent="0.25">
      <c r="A14" s="42" t="s">
        <v>109</v>
      </c>
      <c r="B14" s="42">
        <v>35</v>
      </c>
      <c r="C14" s="42" t="s">
        <v>110</v>
      </c>
      <c r="D14" s="42" t="s">
        <v>90</v>
      </c>
      <c r="E14" t="str">
        <f>IF(ISERROR(VLOOKUP(A14,'Obrazac B2'!$C$55:'Obrazac B2'!$C$58,1,FALSE)),A14,"")</f>
        <v xml:space="preserve">1,2,3,7,8,9-Heksaklordibenzofuran (HxCDF) </v>
      </c>
      <c r="F14">
        <f t="shared" ca="1" si="0"/>
        <v>1</v>
      </c>
      <c r="G14">
        <f ca="1">IF(F14=0,"",COUNTIF($F$2:F14,"&gt;0"))</f>
        <v>13</v>
      </c>
      <c r="H14" t="str">
        <f ca="1">IFERROR(INDEX(E:E,MATCH(ROW(F13),G:G,0)),"")</f>
        <v xml:space="preserve">1,2,3,7,8,9-Heksaklordibenzofuran (HxCDF) </v>
      </c>
    </row>
    <row r="15" spans="1:8" x14ac:dyDescent="0.25">
      <c r="A15" s="42" t="s">
        <v>111</v>
      </c>
      <c r="B15" s="42">
        <v>38</v>
      </c>
      <c r="C15" s="42" t="s">
        <v>112</v>
      </c>
      <c r="D15" s="42" t="s">
        <v>90</v>
      </c>
      <c r="E15" t="str">
        <f>IF(ISERROR(VLOOKUP(A15,'Obrazac B2'!$C$55:'Obrazac B2'!$C$58,1,FALSE)),A15,"")</f>
        <v>1,2,3,7,8-Pentaklordibenzodioksin (PeCDD)</v>
      </c>
      <c r="F15">
        <f t="shared" ca="1" si="0"/>
        <v>1</v>
      </c>
      <c r="G15">
        <f ca="1">IF(F15=0,"",COUNTIF($F$2:F15,"&gt;0"))</f>
        <v>14</v>
      </c>
      <c r="H15" t="str">
        <f ca="1">IFERROR(INDEX(E:E,MATCH(ROW(F14),G:G,0)),"")</f>
        <v>1,2,3,7,8-Pentaklordibenzodioksin (PeCDD)</v>
      </c>
    </row>
    <row r="16" spans="1:8" x14ac:dyDescent="0.25">
      <c r="A16" s="42" t="s">
        <v>113</v>
      </c>
      <c r="B16" s="42">
        <v>41</v>
      </c>
      <c r="C16" s="42" t="s">
        <v>114</v>
      </c>
      <c r="D16" s="42" t="s">
        <v>90</v>
      </c>
      <c r="E16" t="str">
        <f>IF(ISERROR(VLOOKUP(A16,'Obrazac B2'!$C$55:'Obrazac B2'!$C$58,1,FALSE)),A16,"")</f>
        <v>1,2,3,7,8-Pentaklordibenzofuran (PeCDF)</v>
      </c>
      <c r="F16">
        <f t="shared" ca="1" si="0"/>
        <v>1</v>
      </c>
      <c r="G16">
        <f ca="1">IF(F16=0,"",COUNTIF($F$2:F16,"&gt;0"))</f>
        <v>15</v>
      </c>
      <c r="H16" t="str">
        <f ca="1">IFERROR(INDEX(E:E,MATCH(ROW(F15),G:G,0)),"")</f>
        <v>1,2,3,7,8-Pentaklordibenzofuran (PeCDF)</v>
      </c>
    </row>
    <row r="17" spans="1:8" x14ac:dyDescent="0.25">
      <c r="A17" s="42" t="s">
        <v>115</v>
      </c>
      <c r="B17" s="42">
        <v>45</v>
      </c>
      <c r="C17" s="42" t="s">
        <v>116</v>
      </c>
      <c r="D17" s="42" t="s">
        <v>66</v>
      </c>
      <c r="E17" t="str">
        <f>IF(ISERROR(VLOOKUP(A17,'Obrazac B2'!$C$55:'Obrazac B2'!$C$58,1,FALSE)),A17,"")</f>
        <v>1,2,3-triklorbenzen</v>
      </c>
      <c r="F17">
        <f t="shared" ca="1" si="0"/>
        <v>1</v>
      </c>
      <c r="G17">
        <f ca="1">IF(F17=0,"",COUNTIF($F$2:F17,"&gt;0"))</f>
        <v>16</v>
      </c>
      <c r="H17" t="str">
        <f ca="1">IFERROR(INDEX(E:E,MATCH(ROW(F16),G:G,0)),"")</f>
        <v>1,2,3-triklorbenzen</v>
      </c>
    </row>
    <row r="18" spans="1:8" x14ac:dyDescent="0.25">
      <c r="A18" s="42" t="s">
        <v>117</v>
      </c>
      <c r="B18" s="42">
        <v>48</v>
      </c>
      <c r="C18" s="42" t="s">
        <v>118</v>
      </c>
      <c r="D18" s="42" t="s">
        <v>66</v>
      </c>
      <c r="E18" t="str">
        <f>IF(ISERROR(VLOOKUP(A18,'Obrazac B2'!$C$55:'Obrazac B2'!$C$58,1,FALSE)),A18,"")</f>
        <v>1,2,4-triklorbenzen</v>
      </c>
      <c r="F18">
        <f t="shared" ca="1" si="0"/>
        <v>1</v>
      </c>
      <c r="G18">
        <f ca="1">IF(F18=0,"",COUNTIF($F$2:F18,"&gt;0"))</f>
        <v>17</v>
      </c>
      <c r="H18" t="str">
        <f ca="1">IFERROR(INDEX(E:E,MATCH(ROW(F17),G:G,0)),"")</f>
        <v>1,2,4-triklorbenzen</v>
      </c>
    </row>
    <row r="19" spans="1:8" x14ac:dyDescent="0.25">
      <c r="A19" s="42" t="s">
        <v>119</v>
      </c>
      <c r="B19" s="42">
        <v>51</v>
      </c>
      <c r="C19" s="42" t="s">
        <v>120</v>
      </c>
      <c r="D19" s="42" t="s">
        <v>66</v>
      </c>
      <c r="E19" t="str">
        <f>IF(ISERROR(VLOOKUP(A19,'Obrazac B2'!$C$55:'Obrazac B2'!$C$58,1,FALSE)),A19,"")</f>
        <v>1,2,5,6,9,10-heksabromociklododekan</v>
      </c>
      <c r="F19">
        <f t="shared" ca="1" si="0"/>
        <v>1</v>
      </c>
      <c r="G19">
        <f ca="1">IF(F19=0,"",COUNTIF($F$2:F19,"&gt;0"))</f>
        <v>18</v>
      </c>
      <c r="H19" t="str">
        <f ca="1">IFERROR(INDEX(E:E,MATCH(ROW(F18),G:G,0)),"")</f>
        <v>1,2,5,6,9,10-heksabromociklododekan</v>
      </c>
    </row>
    <row r="20" spans="1:8" x14ac:dyDescent="0.25">
      <c r="A20" s="42" t="s">
        <v>121</v>
      </c>
      <c r="B20" s="42">
        <v>54</v>
      </c>
      <c r="C20" s="42" t="s">
        <v>122</v>
      </c>
      <c r="D20" s="42" t="s">
        <v>66</v>
      </c>
      <c r="E20" t="str">
        <f>IF(ISERROR(VLOOKUP(A20,'Obrazac B2'!$C$55:'Obrazac B2'!$C$58,1,FALSE)),A20,"")</f>
        <v>1,2-dikloretan</v>
      </c>
      <c r="F20">
        <f t="shared" ca="1" si="0"/>
        <v>1</v>
      </c>
      <c r="G20">
        <f ca="1">IF(F20=0,"",COUNTIF($F$2:F20,"&gt;0"))</f>
        <v>19</v>
      </c>
      <c r="H20" t="str">
        <f ca="1">IFERROR(INDEX(E:E,MATCH(ROW(F19),G:G,0)),"")</f>
        <v>1,2-dikloretan</v>
      </c>
    </row>
    <row r="21" spans="1:8" x14ac:dyDescent="0.25">
      <c r="A21" s="42" t="s">
        <v>123</v>
      </c>
      <c r="B21" s="42">
        <v>57</v>
      </c>
      <c r="C21" s="42" t="s">
        <v>124</v>
      </c>
      <c r="D21" s="42" t="s">
        <v>66</v>
      </c>
      <c r="E21" t="str">
        <f>IF(ISERROR(VLOOKUP(A21,'Obrazac B2'!$C$55:'Obrazac B2'!$C$58,1,FALSE)),A21,"")</f>
        <v xml:space="preserve">1,3,5,7,9,11-heksabromociklododekan </v>
      </c>
      <c r="F21">
        <f t="shared" ca="1" si="0"/>
        <v>1</v>
      </c>
      <c r="G21">
        <f ca="1">IF(F21=0,"",COUNTIF($F$2:F21,"&gt;0"))</f>
        <v>20</v>
      </c>
      <c r="H21" t="str">
        <f ca="1">IFERROR(INDEX(E:E,MATCH(ROW(F20),G:G,0)),"")</f>
        <v xml:space="preserve">1,3,5,7,9,11-heksabromociklododekan </v>
      </c>
    </row>
    <row r="22" spans="1:8" x14ac:dyDescent="0.25">
      <c r="A22" s="42" t="s">
        <v>125</v>
      </c>
      <c r="B22" s="42">
        <v>60</v>
      </c>
      <c r="C22" s="42" t="s">
        <v>126</v>
      </c>
      <c r="D22" s="42" t="s">
        <v>66</v>
      </c>
      <c r="E22" t="str">
        <f>IF(ISERROR(VLOOKUP(A22,'Obrazac B2'!$C$55:'Obrazac B2'!$C$58,1,FALSE)),A22,"")</f>
        <v>1,3,5-triklorbenzen</v>
      </c>
      <c r="F22">
        <f t="shared" ca="1" si="0"/>
        <v>1</v>
      </c>
      <c r="G22">
        <f ca="1">IF(F22=0,"",COUNTIF($F$2:F22,"&gt;0"))</f>
        <v>21</v>
      </c>
      <c r="H22" t="str">
        <f ca="1">IFERROR(INDEX(E:E,MATCH(ROW(F21),G:G,0)),"")</f>
        <v>1,3,5-triklorbenzen</v>
      </c>
    </row>
    <row r="23" spans="1:8" x14ac:dyDescent="0.25">
      <c r="A23" s="42" t="s">
        <v>127</v>
      </c>
      <c r="B23" s="42">
        <v>62</v>
      </c>
      <c r="C23" s="42" t="s">
        <v>128</v>
      </c>
      <c r="D23" s="42" t="s">
        <v>90</v>
      </c>
      <c r="E23" t="str">
        <f>IF(ISERROR(VLOOKUP(A23,'Obrazac B2'!$C$55:'Obrazac B2'!$C$58,1,FALSE)),A23,"")</f>
        <v xml:space="preserve">2,3,4,6,7,8-Heksaklordibenzofuran (HxCDF) </v>
      </c>
      <c r="F23">
        <f t="shared" ca="1" si="0"/>
        <v>1</v>
      </c>
      <c r="G23">
        <f ca="1">IF(F23=0,"",COUNTIF($F$2:F23,"&gt;0"))</f>
        <v>22</v>
      </c>
      <c r="H23" t="str">
        <f ca="1">IFERROR(INDEX(E:E,MATCH(ROW(F22),G:G,0)),"")</f>
        <v xml:space="preserve">2,3,4,6,7,8-Heksaklordibenzofuran (HxCDF) </v>
      </c>
    </row>
    <row r="24" spans="1:8" x14ac:dyDescent="0.25">
      <c r="A24" s="42" t="s">
        <v>129</v>
      </c>
      <c r="B24" s="42">
        <v>65</v>
      </c>
      <c r="C24" s="42" t="s">
        <v>130</v>
      </c>
      <c r="D24" s="42" t="s">
        <v>90</v>
      </c>
      <c r="E24" t="str">
        <f>IF(ISERROR(VLOOKUP(A24,'Obrazac B2'!$C$55:'Obrazac B2'!$C$58,1,FALSE)),A24,"")</f>
        <v xml:space="preserve">2,3,4,7,8-Pentaklordibenzofuran (PeCDF) </v>
      </c>
      <c r="F24">
        <f t="shared" ca="1" si="0"/>
        <v>1</v>
      </c>
      <c r="G24">
        <f ca="1">IF(F24=0,"",COUNTIF($F$2:F24,"&gt;0"))</f>
        <v>23</v>
      </c>
      <c r="H24" t="str">
        <f ca="1">IFERROR(INDEX(E:E,MATCH(ROW(F23),G:G,0)),"")</f>
        <v xml:space="preserve">2,3,4,7,8-Pentaklordibenzofuran (PeCDF) </v>
      </c>
    </row>
    <row r="25" spans="1:8" x14ac:dyDescent="0.25">
      <c r="A25" s="42" t="s">
        <v>131</v>
      </c>
      <c r="B25" s="42">
        <v>68</v>
      </c>
      <c r="C25" s="42" t="s">
        <v>132</v>
      </c>
      <c r="D25" s="42" t="s">
        <v>90</v>
      </c>
      <c r="E25" t="str">
        <f>IF(ISERROR(VLOOKUP(A25,'Obrazac B2'!$C$55:'Obrazac B2'!$C$58,1,FALSE)),A25,"")</f>
        <v>2,3,7,8-Tetraklordibenzodioksin (TCDD)</v>
      </c>
      <c r="F25">
        <f t="shared" ca="1" si="0"/>
        <v>1</v>
      </c>
      <c r="G25">
        <f ca="1">IF(F25=0,"",COUNTIF($F$2:F25,"&gt;0"))</f>
        <v>24</v>
      </c>
      <c r="H25" t="str">
        <f ca="1">IFERROR(INDEX(E:E,MATCH(ROW(F24),G:G,0)),"")</f>
        <v>2,3,7,8-Tetraklordibenzodioksin (TCDD)</v>
      </c>
    </row>
    <row r="26" spans="1:8" x14ac:dyDescent="0.25">
      <c r="A26" s="42" t="s">
        <v>133</v>
      </c>
      <c r="B26" s="42">
        <v>71</v>
      </c>
      <c r="C26" s="42" t="s">
        <v>134</v>
      </c>
      <c r="D26" s="42" t="s">
        <v>90</v>
      </c>
      <c r="E26" t="str">
        <f>IF(ISERROR(VLOOKUP(A26,'Obrazac B2'!$C$55:'Obrazac B2'!$C$58,1,FALSE)),A26,"")</f>
        <v>2,3,7,8-Tetraklordibenzofuran (TCDF)</v>
      </c>
      <c r="F26">
        <f t="shared" ca="1" si="0"/>
        <v>1</v>
      </c>
      <c r="G26">
        <f ca="1">IF(F26=0,"",COUNTIF($F$2:F26,"&gt;0"))</f>
        <v>25</v>
      </c>
      <c r="H26" t="str">
        <f ca="1">IFERROR(INDEX(E:E,MATCH(ROW(F25),G:G,0)),"")</f>
        <v>2,3,7,8-Tetraklordibenzofuran (TCDF)</v>
      </c>
    </row>
    <row r="27" spans="1:8" x14ac:dyDescent="0.25">
      <c r="A27" s="42" t="s">
        <v>135</v>
      </c>
      <c r="B27" s="42">
        <v>75</v>
      </c>
      <c r="C27" s="42" t="s">
        <v>136</v>
      </c>
      <c r="D27" s="42" t="s">
        <v>66</v>
      </c>
      <c r="E27" t="str">
        <f>IF(ISERROR(VLOOKUP(A27,'Obrazac B2'!$C$55:'Obrazac B2'!$C$58,1,FALSE)),A27,"")</f>
        <v>2,4' DDT</v>
      </c>
      <c r="F27">
        <f t="shared" ca="1" si="0"/>
        <v>1</v>
      </c>
      <c r="G27">
        <f ca="1">IF(F27=0,"",COUNTIF($F$2:F27,"&gt;0"))</f>
        <v>26</v>
      </c>
      <c r="H27" t="str">
        <f ca="1">IFERROR(INDEX(E:E,MATCH(ROW(F26),G:G,0)),"")</f>
        <v>2,4' DDT</v>
      </c>
    </row>
    <row r="28" spans="1:8" x14ac:dyDescent="0.25">
      <c r="A28" s="42" t="s">
        <v>137</v>
      </c>
      <c r="B28" s="42">
        <v>85</v>
      </c>
      <c r="C28" s="42" t="s">
        <v>138</v>
      </c>
      <c r="D28" s="42" t="s">
        <v>66</v>
      </c>
      <c r="E28" t="str">
        <f>IF(ISERROR(VLOOKUP(A28,'Obrazac B2'!$C$55:'Obrazac B2'!$C$58,1,FALSE)),A28,"")</f>
        <v>4,4' DDD</v>
      </c>
      <c r="F28">
        <f t="shared" ca="1" si="0"/>
        <v>1</v>
      </c>
      <c r="G28">
        <f ca="1">IF(F28=0,"",COUNTIF($F$2:F28,"&gt;0"))</f>
        <v>27</v>
      </c>
      <c r="H28" t="str">
        <f ca="1">IFERROR(INDEX(E:E,MATCH(ROW(F27),G:G,0)),"")</f>
        <v>4,4' DDD</v>
      </c>
    </row>
    <row r="29" spans="1:8" x14ac:dyDescent="0.25">
      <c r="A29" s="42" t="s">
        <v>139</v>
      </c>
      <c r="B29" s="42">
        <v>88</v>
      </c>
      <c r="C29" s="42" t="s">
        <v>140</v>
      </c>
      <c r="D29" s="42" t="s">
        <v>66</v>
      </c>
      <c r="E29" t="str">
        <f>IF(ISERROR(VLOOKUP(A29,'Obrazac B2'!$C$55:'Obrazac B2'!$C$58,1,FALSE)),A29,"")</f>
        <v>4,4' DDE</v>
      </c>
      <c r="F29">
        <f t="shared" ca="1" si="0"/>
        <v>1</v>
      </c>
      <c r="G29">
        <f ca="1">IF(F29=0,"",COUNTIF($F$2:F29,"&gt;0"))</f>
        <v>28</v>
      </c>
      <c r="H29" t="str">
        <f ca="1">IFERROR(INDEX(E:E,MATCH(ROW(F28),G:G,0)),"")</f>
        <v>4,4' DDE</v>
      </c>
    </row>
    <row r="30" spans="1:8" x14ac:dyDescent="0.25">
      <c r="A30" s="42" t="s">
        <v>141</v>
      </c>
      <c r="B30" s="42">
        <v>91</v>
      </c>
      <c r="C30" s="42" t="s">
        <v>142</v>
      </c>
      <c r="D30" s="42" t="s">
        <v>66</v>
      </c>
      <c r="E30" t="str">
        <f>IF(ISERROR(VLOOKUP(A30,'Obrazac B2'!$C$55:'Obrazac B2'!$C$58,1,FALSE)),A30,"")</f>
        <v>4,4' DDT</v>
      </c>
      <c r="F30">
        <f t="shared" ca="1" si="0"/>
        <v>1</v>
      </c>
      <c r="G30">
        <f ca="1">IF(F30=0,"",COUNTIF($F$2:F30,"&gt;0"))</f>
        <v>29</v>
      </c>
      <c r="H30" t="str">
        <f ca="1">IFERROR(INDEX(E:E,MATCH(ROW(F29),G:G,0)),"")</f>
        <v>4,4' DDT</v>
      </c>
    </row>
    <row r="31" spans="1:8" x14ac:dyDescent="0.25">
      <c r="A31" s="42" t="s">
        <v>143</v>
      </c>
      <c r="B31" s="42">
        <v>100</v>
      </c>
      <c r="C31" s="42" t="s">
        <v>620</v>
      </c>
      <c r="D31" s="42" t="s">
        <v>66</v>
      </c>
      <c r="E31" t="str">
        <f>IF(ISERROR(VLOOKUP(A31,'Obrazac B2'!$C$55:'Obrazac B2'!$C$58,1,FALSE)),A31,"")</f>
        <v>Adsorbilni organski halogeni (AOX)</v>
      </c>
      <c r="F31">
        <f t="shared" ca="1" si="0"/>
        <v>1</v>
      </c>
      <c r="G31">
        <f ca="1">IF(F31=0,"",COUNTIF($F$2:F31,"&gt;0"))</f>
        <v>30</v>
      </c>
      <c r="H31" t="str">
        <f ca="1">IFERROR(INDEX(E:E,MATCH(ROW(F30),G:G,0)),"")</f>
        <v>Adsorbilni organski halogeni (AOX)</v>
      </c>
    </row>
    <row r="32" spans="1:8" x14ac:dyDescent="0.25">
      <c r="A32" s="42" t="s">
        <v>144</v>
      </c>
      <c r="B32" s="42">
        <v>102</v>
      </c>
      <c r="C32" s="42" t="s">
        <v>145</v>
      </c>
      <c r="D32" s="42" t="s">
        <v>66</v>
      </c>
      <c r="E32" t="str">
        <f>IF(ISERROR(VLOOKUP(A32,'Obrazac B2'!$C$55:'Obrazac B2'!$C$58,1,FALSE)),A32,"")</f>
        <v>Aklonifen</v>
      </c>
      <c r="F32">
        <f t="shared" ca="1" si="0"/>
        <v>1</v>
      </c>
      <c r="G32">
        <f ca="1">IF(F32=0,"",COUNTIF($F$2:F32,"&gt;0"))</f>
        <v>31</v>
      </c>
      <c r="H32" t="str">
        <f ca="1">IFERROR(INDEX(E:E,MATCH(ROW(F31),G:G,0)),"")</f>
        <v>Aklonifen</v>
      </c>
    </row>
    <row r="33" spans="1:8" x14ac:dyDescent="0.25">
      <c r="A33" s="42" t="s">
        <v>146</v>
      </c>
      <c r="B33" s="42">
        <v>105</v>
      </c>
      <c r="C33" s="42" t="s">
        <v>147</v>
      </c>
      <c r="D33" s="42" t="s">
        <v>66</v>
      </c>
      <c r="E33" t="str">
        <f>IF(ISERROR(VLOOKUP(A33,'Obrazac B2'!$C$55:'Obrazac B2'!$C$58,1,FALSE)),A33,"")</f>
        <v>Akrilonitril</v>
      </c>
      <c r="F33">
        <f t="shared" ca="1" si="0"/>
        <v>1</v>
      </c>
      <c r="G33">
        <f ca="1">IF(F33=0,"",COUNTIF($F$2:F33,"&gt;0"))</f>
        <v>32</v>
      </c>
      <c r="H33" t="str">
        <f ca="1">IFERROR(INDEX(E:E,MATCH(ROW(F32),G:G,0)),"")</f>
        <v>Akrilonitril</v>
      </c>
    </row>
    <row r="34" spans="1:8" x14ac:dyDescent="0.25">
      <c r="A34" s="42" t="s">
        <v>148</v>
      </c>
      <c r="B34" s="42">
        <v>107</v>
      </c>
      <c r="C34" s="42" t="s">
        <v>149</v>
      </c>
      <c r="D34" s="42" t="s">
        <v>66</v>
      </c>
      <c r="E34" t="str">
        <f>IF(ISERROR(VLOOKUP(A34,'Obrazac B2'!$C$55:'Obrazac B2'!$C$58,1,FALSE)),A34,"")</f>
        <v>Alaklor</v>
      </c>
      <c r="F34">
        <f t="shared" ca="1" si="0"/>
        <v>1</v>
      </c>
      <c r="G34">
        <f ca="1">IF(F34=0,"",COUNTIF($F$2:F34,"&gt;0"))</f>
        <v>33</v>
      </c>
      <c r="H34" t="str">
        <f ca="1">IFERROR(INDEX(E:E,MATCH(ROW(F33),G:G,0)),"")</f>
        <v>Alaklor</v>
      </c>
    </row>
    <row r="35" spans="1:8" x14ac:dyDescent="0.25">
      <c r="A35" s="42" t="s">
        <v>150</v>
      </c>
      <c r="B35" s="42">
        <v>110</v>
      </c>
      <c r="C35" s="42" t="s">
        <v>151</v>
      </c>
      <c r="D35" s="42" t="s">
        <v>66</v>
      </c>
      <c r="E35" t="str">
        <f>IF(ISERROR(VLOOKUP(A35,'Obrazac B2'!$C$55:'Obrazac B2'!$C$58,1,FALSE)),A35,"")</f>
        <v>Aldrin</v>
      </c>
      <c r="F35">
        <f t="shared" ca="1" si="0"/>
        <v>1</v>
      </c>
      <c r="G35">
        <f ca="1">IF(F35=0,"",COUNTIF($F$2:F35,"&gt;0"))</f>
        <v>34</v>
      </c>
      <c r="H35" t="str">
        <f ca="1">IFERROR(INDEX(E:E,MATCH(ROW(F34),G:G,0)),"")</f>
        <v>Aldrin</v>
      </c>
    </row>
    <row r="36" spans="1:8" x14ac:dyDescent="0.25">
      <c r="A36" s="42" t="s">
        <v>152</v>
      </c>
      <c r="B36" s="42">
        <v>118</v>
      </c>
      <c r="C36" s="42" t="s">
        <v>153</v>
      </c>
      <c r="D36" s="42" t="s">
        <v>66</v>
      </c>
      <c r="E36" t="str">
        <f>IF(ISERROR(VLOOKUP(A36,'Obrazac B2'!$C$55:'Obrazac B2'!$C$58,1,FALSE)),A36,"")</f>
        <v>Aluminij ukupni</v>
      </c>
      <c r="F36">
        <f t="shared" ca="1" si="0"/>
        <v>1</v>
      </c>
      <c r="G36">
        <f ca="1">IF(F36=0,"",COUNTIF($F$2:F36,"&gt;0"))</f>
        <v>35</v>
      </c>
      <c r="H36" t="str">
        <f ca="1">IFERROR(INDEX(E:E,MATCH(ROW(F35),G:G,0)),"")</f>
        <v>Aluminij ukupni</v>
      </c>
    </row>
    <row r="37" spans="1:8" x14ac:dyDescent="0.25">
      <c r="A37" s="42" t="s">
        <v>155</v>
      </c>
      <c r="B37" s="42">
        <v>121</v>
      </c>
      <c r="C37" s="42" t="s">
        <v>156</v>
      </c>
      <c r="D37" s="42" t="s">
        <v>157</v>
      </c>
      <c r="E37" t="str">
        <f>IF(ISERROR(VLOOKUP(A37,'Obrazac B2'!$C$55:'Obrazac B2'!$C$58,1,FALSE)),A37,"")</f>
        <v>Amonij</v>
      </c>
      <c r="F37">
        <f t="shared" ca="1" si="0"/>
        <v>1</v>
      </c>
      <c r="G37">
        <f ca="1">IF(F37=0,"",COUNTIF($F$2:F37,"&gt;0"))</f>
        <v>36</v>
      </c>
      <c r="H37" t="str">
        <f ca="1">IFERROR(INDEX(E:E,MATCH(ROW(F36),G:G,0)),"")</f>
        <v>Amonij</v>
      </c>
    </row>
    <row r="38" spans="1:8" x14ac:dyDescent="0.25">
      <c r="A38" s="42" t="s">
        <v>158</v>
      </c>
      <c r="B38" s="42">
        <v>124</v>
      </c>
      <c r="C38" s="42" t="s">
        <v>159</v>
      </c>
      <c r="D38" s="42" t="s">
        <v>157</v>
      </c>
      <c r="E38" t="str">
        <f>IF(ISERROR(VLOOKUP(A38,'Obrazac B2'!$C$55:'Obrazac B2'!$C$58,1,FALSE)),A38,"")</f>
        <v>Anorganski dušik</v>
      </c>
      <c r="F38">
        <f t="shared" ca="1" si="0"/>
        <v>1</v>
      </c>
      <c r="G38">
        <f ca="1">IF(F38=0,"",COUNTIF($F$2:F38,"&gt;0"))</f>
        <v>37</v>
      </c>
      <c r="H38" t="str">
        <f ca="1">IFERROR(INDEX(E:E,MATCH(ROW(F37),G:G,0)),"")</f>
        <v>Anorganski dušik</v>
      </c>
    </row>
    <row r="39" spans="1:8" x14ac:dyDescent="0.25">
      <c r="A39" s="42" t="s">
        <v>160</v>
      </c>
      <c r="B39" s="42">
        <v>126</v>
      </c>
      <c r="C39" s="42" t="s">
        <v>161</v>
      </c>
      <c r="D39" s="42" t="s">
        <v>66</v>
      </c>
      <c r="E39" t="str">
        <f>IF(ISERROR(VLOOKUP(A39,'Obrazac B2'!$C$55:'Obrazac B2'!$C$58,1,FALSE)),A39,"")</f>
        <v>Antimon otopljeni</v>
      </c>
      <c r="F39">
        <f t="shared" ca="1" si="0"/>
        <v>1</v>
      </c>
      <c r="G39">
        <f ca="1">IF(F39=0,"",COUNTIF($F$2:F39,"&gt;0"))</f>
        <v>38</v>
      </c>
      <c r="H39" t="str">
        <f ca="1">IFERROR(INDEX(E:E,MATCH(ROW(F38),G:G,0)),"")</f>
        <v>Antimon otopljeni</v>
      </c>
    </row>
    <row r="40" spans="1:8" x14ac:dyDescent="0.25">
      <c r="A40" s="42" t="s">
        <v>162</v>
      </c>
      <c r="B40" s="42">
        <v>128</v>
      </c>
      <c r="C40" s="42" t="s">
        <v>163</v>
      </c>
      <c r="D40" s="42" t="s">
        <v>66</v>
      </c>
      <c r="E40" t="str">
        <f>IF(ISERROR(VLOOKUP(A40,'Obrazac B2'!$C$55:'Obrazac B2'!$C$58,1,FALSE)),A40,"")</f>
        <v>Antimon ukupni</v>
      </c>
      <c r="F40">
        <f t="shared" ca="1" si="0"/>
        <v>1</v>
      </c>
      <c r="G40">
        <f ca="1">IF(F40=0,"",COUNTIF($F$2:F40,"&gt;0"))</f>
        <v>39</v>
      </c>
      <c r="H40" t="str">
        <f ca="1">IFERROR(INDEX(E:E,MATCH(ROW(F39),G:G,0)),"")</f>
        <v>Antimon ukupni</v>
      </c>
    </row>
    <row r="41" spans="1:8" x14ac:dyDescent="0.25">
      <c r="A41" s="42" t="s">
        <v>164</v>
      </c>
      <c r="B41" s="42">
        <v>130</v>
      </c>
      <c r="C41" s="42" t="s">
        <v>165</v>
      </c>
      <c r="D41" s="42" t="s">
        <v>66</v>
      </c>
      <c r="E41" t="str">
        <f>IF(ISERROR(VLOOKUP(A41,'Obrazac B2'!$C$55:'Obrazac B2'!$C$58,1,FALSE)),A41,"")</f>
        <v>Antracen</v>
      </c>
      <c r="F41">
        <f t="shared" ca="1" si="0"/>
        <v>1</v>
      </c>
      <c r="G41">
        <f ca="1">IF(F41=0,"",COUNTIF($F$2:F41,"&gt;0"))</f>
        <v>40</v>
      </c>
      <c r="H41" t="str">
        <f ca="1">IFERROR(INDEX(E:E,MATCH(ROW(F40),G:G,0)),"")</f>
        <v>Antracen</v>
      </c>
    </row>
    <row r="42" spans="1:8" x14ac:dyDescent="0.25">
      <c r="A42" s="42" t="s">
        <v>166</v>
      </c>
      <c r="B42" s="42">
        <v>133</v>
      </c>
      <c r="C42" s="42" t="s">
        <v>167</v>
      </c>
      <c r="D42" s="42" t="s">
        <v>66</v>
      </c>
      <c r="E42" t="str">
        <f>IF(ISERROR(VLOOKUP(A42,'Obrazac B2'!$C$55:'Obrazac B2'!$C$58,1,FALSE)),A42,"")</f>
        <v>Arsen otopljeni</v>
      </c>
      <c r="F42">
        <f t="shared" ca="1" si="0"/>
        <v>1</v>
      </c>
      <c r="G42">
        <f ca="1">IF(F42=0,"",COUNTIF($F$2:F42,"&gt;0"))</f>
        <v>41</v>
      </c>
      <c r="H42" t="str">
        <f ca="1">IFERROR(INDEX(E:E,MATCH(ROW(F41),G:G,0)),"")</f>
        <v>Arsen otopljeni</v>
      </c>
    </row>
    <row r="43" spans="1:8" x14ac:dyDescent="0.25">
      <c r="A43" s="42" t="s">
        <v>168</v>
      </c>
      <c r="B43" s="42">
        <v>135</v>
      </c>
      <c r="C43" s="42" t="s">
        <v>169</v>
      </c>
      <c r="D43" s="42" t="s">
        <v>66</v>
      </c>
      <c r="E43" t="str">
        <f>IF(ISERROR(VLOOKUP(A43,'Obrazac B2'!$C$55:'Obrazac B2'!$C$58,1,FALSE)),A43,"")</f>
        <v>Arsen ukupni</v>
      </c>
      <c r="F43">
        <f t="shared" ca="1" si="0"/>
        <v>1</v>
      </c>
      <c r="G43">
        <f ca="1">IF(F43=0,"",COUNTIF($F$2:F43,"&gt;0"))</f>
        <v>42</v>
      </c>
      <c r="H43" t="str">
        <f ca="1">IFERROR(INDEX(E:E,MATCH(ROW(F42),G:G,0)),"")</f>
        <v>Arsen ukupni</v>
      </c>
    </row>
    <row r="44" spans="1:8" x14ac:dyDescent="0.25">
      <c r="A44" s="42" t="s">
        <v>170</v>
      </c>
      <c r="B44" s="42">
        <v>138</v>
      </c>
      <c r="C44" s="42" t="s">
        <v>171</v>
      </c>
      <c r="D44" s="42" t="s">
        <v>66</v>
      </c>
      <c r="E44" t="str">
        <f>IF(ISERROR(VLOOKUP(A44,'Obrazac B2'!$C$55:'Obrazac B2'!$C$58,1,FALSE)),A44,"")</f>
        <v>Atrazin</v>
      </c>
      <c r="F44">
        <f t="shared" ca="1" si="0"/>
        <v>1</v>
      </c>
      <c r="G44">
        <f ca="1">IF(F44=0,"",COUNTIF($F$2:F44,"&gt;0"))</f>
        <v>43</v>
      </c>
      <c r="H44" t="str">
        <f ca="1">IFERROR(INDEX(E:E,MATCH(ROW(F43),G:G,0)),"")</f>
        <v>Atrazin</v>
      </c>
    </row>
    <row r="45" spans="1:8" x14ac:dyDescent="0.25">
      <c r="A45" s="42" t="s">
        <v>172</v>
      </c>
      <c r="B45" s="42">
        <v>140</v>
      </c>
      <c r="C45" s="42" t="s">
        <v>173</v>
      </c>
      <c r="D45" s="42" t="s">
        <v>66</v>
      </c>
      <c r="E45" t="str">
        <f>IF(ISERROR(VLOOKUP(A45,'Obrazac B2'!$C$55:'Obrazac B2'!$C$58,1,FALSE)),A45,"")</f>
        <v>Azbest</v>
      </c>
      <c r="F45">
        <f t="shared" ca="1" si="0"/>
        <v>1</v>
      </c>
      <c r="G45">
        <f ca="1">IF(F45=0,"",COUNTIF($F$2:F45,"&gt;0"))</f>
        <v>44</v>
      </c>
      <c r="H45" t="str">
        <f ca="1">IFERROR(INDEX(E:E,MATCH(ROW(F44),G:G,0)),"")</f>
        <v>Azbest</v>
      </c>
    </row>
    <row r="46" spans="1:8" x14ac:dyDescent="0.25">
      <c r="A46" s="42" t="s">
        <v>174</v>
      </c>
      <c r="B46" s="42">
        <v>142</v>
      </c>
      <c r="C46" s="42" t="s">
        <v>175</v>
      </c>
      <c r="D46" s="42" t="s">
        <v>66</v>
      </c>
      <c r="E46" t="str">
        <f>IF(ISERROR(VLOOKUP(A46,'Obrazac B2'!$C$55:'Obrazac B2'!$C$58,1,FALSE)),A46,"")</f>
        <v>Azinfos (-etil)</v>
      </c>
      <c r="F46">
        <f t="shared" ca="1" si="0"/>
        <v>1</v>
      </c>
      <c r="G46">
        <f ca="1">IF(F46=0,"",COUNTIF($F$2:F46,"&gt;0"))</f>
        <v>45</v>
      </c>
      <c r="H46" t="str">
        <f ca="1">IFERROR(INDEX(E:E,MATCH(ROW(F45),G:G,0)),"")</f>
        <v>Azinfos (-etil)</v>
      </c>
    </row>
    <row r="47" spans="1:8" x14ac:dyDescent="0.25">
      <c r="A47" s="42" t="s">
        <v>176</v>
      </c>
      <c r="B47" s="42">
        <v>144</v>
      </c>
      <c r="C47" s="42" t="s">
        <v>177</v>
      </c>
      <c r="D47" s="42" t="s">
        <v>66</v>
      </c>
      <c r="E47" t="str">
        <f>IF(ISERROR(VLOOKUP(A47,'Obrazac B2'!$C$55:'Obrazac B2'!$C$58,1,FALSE)),A47,"")</f>
        <v>Azinfos (-metil)</v>
      </c>
      <c r="F47">
        <f t="shared" ca="1" si="0"/>
        <v>1</v>
      </c>
      <c r="G47">
        <f ca="1">IF(F47=0,"",COUNTIF($F$2:F47,"&gt;0"))</f>
        <v>46</v>
      </c>
      <c r="H47" t="str">
        <f ca="1">IFERROR(INDEX(E:E,MATCH(ROW(F46),G:G,0)),"")</f>
        <v>Azinfos (-metil)</v>
      </c>
    </row>
    <row r="48" spans="1:8" x14ac:dyDescent="0.25">
      <c r="A48" s="42" t="s">
        <v>178</v>
      </c>
      <c r="B48" s="42">
        <v>146</v>
      </c>
      <c r="C48" s="42" t="s">
        <v>179</v>
      </c>
      <c r="D48" s="42" t="s">
        <v>66</v>
      </c>
      <c r="E48" t="str">
        <f>IF(ISERROR(VLOOKUP(A48,'Obrazac B2'!$C$55:'Obrazac B2'!$C$58,1,FALSE)),A48,"")</f>
        <v>Azitromicin</v>
      </c>
      <c r="F48">
        <f t="shared" ca="1" si="0"/>
        <v>1</v>
      </c>
      <c r="G48">
        <f ca="1">IF(F48=0,"",COUNTIF($F$2:F48,"&gt;0"))</f>
        <v>47</v>
      </c>
      <c r="H48" t="str">
        <f ca="1">IFERROR(INDEX(E:E,MATCH(ROW(F47),G:G,0)),"")</f>
        <v>Azitromicin</v>
      </c>
    </row>
    <row r="49" spans="1:8" x14ac:dyDescent="0.25">
      <c r="A49" s="42" t="s">
        <v>808</v>
      </c>
      <c r="B49" s="42">
        <v>921</v>
      </c>
      <c r="C49" s="42" t="s">
        <v>809</v>
      </c>
      <c r="D49" s="42" t="s">
        <v>84</v>
      </c>
      <c r="E49" t="str">
        <f>IF(ISERROR(VLOOKUP(A49,'Obrazac B2'!$C$55:'Obrazac B2'!$C$58,1,FALSE)),A49,"")</f>
        <v>Azitromicin-N-dezmetilazitromicin</v>
      </c>
      <c r="F49">
        <f t="shared" ref="F49" ca="1" si="1">IFERROR(SEARCH(INDIRECT(CELL("address")),E49),0)</f>
        <v>1</v>
      </c>
      <c r="G49">
        <f ca="1">IF(F49=0,"",COUNTIF($F$2:F49,"&gt;0"))</f>
        <v>48</v>
      </c>
      <c r="H49" t="str">
        <f ca="1">IFERROR(INDEX(E:E,MATCH(ROW(F48),G:G,0)),"")</f>
        <v>Azitromicin-N-dezmetilazitromicin</v>
      </c>
    </row>
    <row r="50" spans="1:8" x14ac:dyDescent="0.25">
      <c r="A50" s="42" t="s">
        <v>180</v>
      </c>
      <c r="B50" s="42">
        <v>148</v>
      </c>
      <c r="C50" s="42" t="s">
        <v>181</v>
      </c>
      <c r="D50" s="42" t="s">
        <v>66</v>
      </c>
      <c r="E50" t="str">
        <f>IF(ISERROR(VLOOKUP(A50,'Obrazac B2'!$C$55:'Obrazac B2'!$C$58,1,FALSE)),A50,"")</f>
        <v>Bakar otopljeni</v>
      </c>
      <c r="F50">
        <f t="shared" ca="1" si="0"/>
        <v>1</v>
      </c>
      <c r="G50">
        <f ca="1">IF(F50=0,"",COUNTIF($F$2:F50,"&gt;0"))</f>
        <v>49</v>
      </c>
      <c r="H50" t="str">
        <f ca="1">IFERROR(INDEX(E:E,MATCH(ROW(F49),G:G,0)),"")</f>
        <v>Bakar otopljeni</v>
      </c>
    </row>
    <row r="51" spans="1:8" x14ac:dyDescent="0.25">
      <c r="A51" s="42" t="s">
        <v>182</v>
      </c>
      <c r="B51" s="42">
        <v>150</v>
      </c>
      <c r="C51" s="42" t="s">
        <v>183</v>
      </c>
      <c r="D51" s="42" t="s">
        <v>66</v>
      </c>
      <c r="E51" t="str">
        <f>IF(ISERROR(VLOOKUP(A51,'Obrazac B2'!$C$55:'Obrazac B2'!$C$58,1,FALSE)),A51,"")</f>
        <v>Bakar ukupni</v>
      </c>
      <c r="F51">
        <f t="shared" ca="1" si="0"/>
        <v>1</v>
      </c>
      <c r="G51">
        <f ca="1">IF(F51=0,"",COUNTIF($F$2:F51,"&gt;0"))</f>
        <v>50</v>
      </c>
      <c r="H51" t="str">
        <f ca="1">IFERROR(INDEX(E:E,MATCH(ROW(F50),G:G,0)),"")</f>
        <v>Bakar ukupni</v>
      </c>
    </row>
    <row r="52" spans="1:8" x14ac:dyDescent="0.25">
      <c r="A52" s="42" t="s">
        <v>184</v>
      </c>
      <c r="B52" s="42">
        <v>153</v>
      </c>
      <c r="C52" s="42" t="s">
        <v>185</v>
      </c>
      <c r="D52" s="42" t="s">
        <v>66</v>
      </c>
      <c r="E52" t="str">
        <f>IF(ISERROR(VLOOKUP(A52,'Obrazac B2'!$C$55:'Obrazac B2'!$C$58,1,FALSE)),A52,"")</f>
        <v>Barij otopljeni</v>
      </c>
      <c r="F52">
        <f t="shared" ca="1" si="0"/>
        <v>1</v>
      </c>
      <c r="G52">
        <f ca="1">IF(F52=0,"",COUNTIF($F$2:F52,"&gt;0"))</f>
        <v>51</v>
      </c>
      <c r="H52" t="str">
        <f ca="1">IFERROR(INDEX(E:E,MATCH(ROW(F51),G:G,0)),"")</f>
        <v>Barij otopljeni</v>
      </c>
    </row>
    <row r="53" spans="1:8" x14ac:dyDescent="0.25">
      <c r="A53" s="42" t="s">
        <v>186</v>
      </c>
      <c r="B53" s="42">
        <v>155</v>
      </c>
      <c r="C53" s="42" t="s">
        <v>187</v>
      </c>
      <c r="D53" s="42" t="s">
        <v>66</v>
      </c>
      <c r="E53" t="str">
        <f>IF(ISERROR(VLOOKUP(A53,'Obrazac B2'!$C$55:'Obrazac B2'!$C$58,1,FALSE)),A53,"")</f>
        <v>Barij ukupni</v>
      </c>
      <c r="F53">
        <f t="shared" ca="1" si="0"/>
        <v>1</v>
      </c>
      <c r="G53">
        <f ca="1">IF(F53=0,"",COUNTIF($F$2:F53,"&gt;0"))</f>
        <v>52</v>
      </c>
      <c r="H53" t="str">
        <f ca="1">IFERROR(INDEX(E:E,MATCH(ROW(F52),G:G,0)),"")</f>
        <v>Barij ukupni</v>
      </c>
    </row>
    <row r="54" spans="1:8" x14ac:dyDescent="0.25">
      <c r="A54" s="42" t="s">
        <v>188</v>
      </c>
      <c r="B54" s="42">
        <v>158</v>
      </c>
      <c r="C54" s="42" t="s">
        <v>189</v>
      </c>
      <c r="D54" s="42" t="s">
        <v>66</v>
      </c>
      <c r="E54" t="str">
        <f>IF(ISERROR(VLOOKUP(A54,'Obrazac B2'!$C$55:'Obrazac B2'!$C$58,1,FALSE)),A54,"")</f>
        <v>Benzen</v>
      </c>
      <c r="F54">
        <f t="shared" ca="1" si="0"/>
        <v>1</v>
      </c>
      <c r="G54">
        <f ca="1">IF(F54=0,"",COUNTIF($F$2:F54,"&gt;0"))</f>
        <v>53</v>
      </c>
      <c r="H54" t="str">
        <f ca="1">IFERROR(INDEX(E:E,MATCH(ROW(F53),G:G,0)),"")</f>
        <v>Benzen</v>
      </c>
    </row>
    <row r="55" spans="1:8" x14ac:dyDescent="0.25">
      <c r="A55" s="42" t="s">
        <v>190</v>
      </c>
      <c r="B55" s="42">
        <v>161</v>
      </c>
      <c r="C55" s="42" t="s">
        <v>191</v>
      </c>
      <c r="D55" s="42" t="s">
        <v>66</v>
      </c>
      <c r="E55" t="str">
        <f>IF(ISERROR(VLOOKUP(A55,'Obrazac B2'!$C$55:'Obrazac B2'!$C$58,1,FALSE)),A55,"")</f>
        <v>Benzo(a)piren</v>
      </c>
      <c r="F55">
        <f t="shared" ca="1" si="0"/>
        <v>1</v>
      </c>
      <c r="G55">
        <f ca="1">IF(F55=0,"",COUNTIF($F$2:F55,"&gt;0"))</f>
        <v>54</v>
      </c>
      <c r="H55" t="str">
        <f ca="1">IFERROR(INDEX(E:E,MATCH(ROW(F54),G:G,0)),"")</f>
        <v>Benzo(a)piren</v>
      </c>
    </row>
    <row r="56" spans="1:8" x14ac:dyDescent="0.25">
      <c r="A56" s="42" t="s">
        <v>192</v>
      </c>
      <c r="B56" s="42">
        <v>164</v>
      </c>
      <c r="C56" s="42" t="s">
        <v>193</v>
      </c>
      <c r="D56" s="42" t="s">
        <v>66</v>
      </c>
      <c r="E56" t="str">
        <f>IF(ISERROR(VLOOKUP(A56,'Obrazac B2'!$C$55:'Obrazac B2'!$C$58,1,FALSE)),A56,"")</f>
        <v>Benzo(b)fluoranten</v>
      </c>
      <c r="F56">
        <f t="shared" ca="1" si="0"/>
        <v>1</v>
      </c>
      <c r="G56">
        <f ca="1">IF(F56=0,"",COUNTIF($F$2:F56,"&gt;0"))</f>
        <v>55</v>
      </c>
      <c r="H56" t="str">
        <f ca="1">IFERROR(INDEX(E:E,MATCH(ROW(F55),G:G,0)),"")</f>
        <v>Benzo(b)fluoranten</v>
      </c>
    </row>
    <row r="57" spans="1:8" x14ac:dyDescent="0.25">
      <c r="A57" s="42" t="s">
        <v>194</v>
      </c>
      <c r="B57" s="42">
        <v>167</v>
      </c>
      <c r="C57" s="42" t="s">
        <v>195</v>
      </c>
      <c r="D57" s="42" t="s">
        <v>66</v>
      </c>
      <c r="E57" t="str">
        <f>IF(ISERROR(VLOOKUP(A57,'Obrazac B2'!$C$55:'Obrazac B2'!$C$58,1,FALSE)),A57,"")</f>
        <v>Benzo(g,h,i)perilen</v>
      </c>
      <c r="F57">
        <f t="shared" ca="1" si="0"/>
        <v>1</v>
      </c>
      <c r="G57">
        <f ca="1">IF(F57=0,"",COUNTIF($F$2:F57,"&gt;0"))</f>
        <v>56</v>
      </c>
      <c r="H57" t="str">
        <f ca="1">IFERROR(INDEX(E:E,MATCH(ROW(F56),G:G,0)),"")</f>
        <v>Benzo(g,h,i)perilen</v>
      </c>
    </row>
    <row r="58" spans="1:8" x14ac:dyDescent="0.25">
      <c r="A58" s="42" t="s">
        <v>196</v>
      </c>
      <c r="B58" s="42">
        <v>170</v>
      </c>
      <c r="C58" s="42" t="s">
        <v>197</v>
      </c>
      <c r="D58" s="42" t="s">
        <v>66</v>
      </c>
      <c r="E58" t="str">
        <f>IF(ISERROR(VLOOKUP(A58,'Obrazac B2'!$C$55:'Obrazac B2'!$C$58,1,FALSE)),A58,"")</f>
        <v>Benzo(k)fluoranten</v>
      </c>
      <c r="F58">
        <f t="shared" ca="1" si="0"/>
        <v>1</v>
      </c>
      <c r="G58">
        <f ca="1">IF(F58=0,"",COUNTIF($F$2:F58,"&gt;0"))</f>
        <v>57</v>
      </c>
      <c r="H58" t="str">
        <f ca="1">IFERROR(INDEX(E:E,MATCH(ROW(F57),G:G,0)),"")</f>
        <v>Benzo(k)fluoranten</v>
      </c>
    </row>
    <row r="59" spans="1:8" x14ac:dyDescent="0.25">
      <c r="A59" s="42" t="s">
        <v>198</v>
      </c>
      <c r="B59" s="42">
        <v>173</v>
      </c>
      <c r="C59" s="42" t="s">
        <v>199</v>
      </c>
      <c r="D59" s="42" t="s">
        <v>66</v>
      </c>
      <c r="E59" t="str">
        <f>IF(ISERROR(VLOOKUP(A59,'Obrazac B2'!$C$55:'Obrazac B2'!$C$58,1,FALSE)),A59,"")</f>
        <v>Berilij otopljeni</v>
      </c>
      <c r="F59">
        <f t="shared" ca="1" si="0"/>
        <v>1</v>
      </c>
      <c r="G59">
        <f ca="1">IF(F59=0,"",COUNTIF($F$2:F59,"&gt;0"))</f>
        <v>58</v>
      </c>
      <c r="H59" t="str">
        <f ca="1">IFERROR(INDEX(E:E,MATCH(ROW(F58),G:G,0)),"")</f>
        <v>Berilij otopljeni</v>
      </c>
    </row>
    <row r="60" spans="1:8" x14ac:dyDescent="0.25">
      <c r="A60" s="42" t="s">
        <v>200</v>
      </c>
      <c r="B60" s="42">
        <v>175</v>
      </c>
      <c r="C60" s="42" t="s">
        <v>201</v>
      </c>
      <c r="D60" s="42" t="s">
        <v>66</v>
      </c>
      <c r="E60" t="str">
        <f>IF(ISERROR(VLOOKUP(A60,'Obrazac B2'!$C$55:'Obrazac B2'!$C$58,1,FALSE)),A60,"")</f>
        <v>Berilij ukupni</v>
      </c>
      <c r="F60">
        <f t="shared" ca="1" si="0"/>
        <v>1</v>
      </c>
      <c r="G60">
        <f ca="1">IF(F60=0,"",COUNTIF($F$2:F60,"&gt;0"))</f>
        <v>59</v>
      </c>
      <c r="H60" t="str">
        <f ca="1">IFERROR(INDEX(E:E,MATCH(ROW(F59),G:G,0)),"")</f>
        <v>Berilij ukupni</v>
      </c>
    </row>
    <row r="61" spans="1:8" x14ac:dyDescent="0.25">
      <c r="A61" s="42" t="s">
        <v>202</v>
      </c>
      <c r="B61" s="42">
        <v>179</v>
      </c>
      <c r="C61" s="42" t="s">
        <v>203</v>
      </c>
      <c r="D61" s="42" t="s">
        <v>66</v>
      </c>
      <c r="E61" t="str">
        <f>IF(ISERROR(VLOOKUP(A61,'Obrazac B2'!$C$55:'Obrazac B2'!$C$58,1,FALSE)),A61,"")</f>
        <v>Bifenoks</v>
      </c>
      <c r="F61">
        <f t="shared" ca="1" si="0"/>
        <v>1</v>
      </c>
      <c r="G61">
        <f ca="1">IF(F61=0,"",COUNTIF($F$2:F61,"&gt;0"))</f>
        <v>60</v>
      </c>
      <c r="H61" t="str">
        <f ca="1">IFERROR(INDEX(E:E,MATCH(ROW(F60),G:G,0)),"")</f>
        <v>Bifenoks</v>
      </c>
    </row>
    <row r="62" spans="1:8" x14ac:dyDescent="0.25">
      <c r="A62" s="42" t="s">
        <v>204</v>
      </c>
      <c r="B62" s="42">
        <v>181</v>
      </c>
      <c r="C62" s="42" t="s">
        <v>205</v>
      </c>
      <c r="D62" s="42" t="s">
        <v>154</v>
      </c>
      <c r="E62" t="str">
        <f>IF(ISERROR(VLOOKUP(A62,'Obrazac B2'!$C$55:'Obrazac B2'!$C$58,1,FALSE)),A62,"")</f>
        <v>Biološka razgradljivost OOU</v>
      </c>
      <c r="F62">
        <f t="shared" ca="1" si="0"/>
        <v>1</v>
      </c>
      <c r="G62">
        <f ca="1">IF(F62=0,"",COUNTIF($F$2:F62,"&gt;0"))</f>
        <v>61</v>
      </c>
      <c r="H62" t="str">
        <f ca="1">IFERROR(INDEX(E:E,MATCH(ROW(F61),G:G,0)),"")</f>
        <v>Biološka razgradljivost OOU</v>
      </c>
    </row>
    <row r="63" spans="1:8" x14ac:dyDescent="0.25">
      <c r="A63" s="42" t="s">
        <v>206</v>
      </c>
      <c r="B63" s="42">
        <v>188</v>
      </c>
      <c r="C63" s="42" t="s">
        <v>207</v>
      </c>
      <c r="D63" s="42" t="s">
        <v>66</v>
      </c>
      <c r="E63" t="str">
        <f>IF(ISERROR(VLOOKUP(A63,'Obrazac B2'!$C$55:'Obrazac B2'!$C$58,1,FALSE)),A63,"")</f>
        <v>Bor otopljeni</v>
      </c>
      <c r="F63">
        <f t="shared" ca="1" si="0"/>
        <v>1</v>
      </c>
      <c r="G63">
        <f ca="1">IF(F63=0,"",COUNTIF($F$2:F63,"&gt;0"))</f>
        <v>62</v>
      </c>
      <c r="H63" t="str">
        <f ca="1">IFERROR(INDEX(E:E,MATCH(ROW(F62),G:G,0)),"")</f>
        <v>Bor otopljeni</v>
      </c>
    </row>
    <row r="64" spans="1:8" x14ac:dyDescent="0.25">
      <c r="A64" s="42" t="s">
        <v>208</v>
      </c>
      <c r="B64" s="42">
        <v>190</v>
      </c>
      <c r="C64" s="42" t="s">
        <v>209</v>
      </c>
      <c r="D64" s="42" t="s">
        <v>66</v>
      </c>
      <c r="E64" t="str">
        <f>IF(ISERROR(VLOOKUP(A64,'Obrazac B2'!$C$55:'Obrazac B2'!$C$58,1,FALSE)),A64,"")</f>
        <v>Bor ukupni</v>
      </c>
      <c r="F64">
        <f t="shared" ca="1" si="0"/>
        <v>1</v>
      </c>
      <c r="G64">
        <f ca="1">IF(F64=0,"",COUNTIF($F$2:F64,"&gt;0"))</f>
        <v>63</v>
      </c>
      <c r="H64" t="str">
        <f ca="1">IFERROR(INDEX(E:E,MATCH(ROW(F63),G:G,0)),"")</f>
        <v>Bor ukupni</v>
      </c>
    </row>
    <row r="65" spans="1:8" x14ac:dyDescent="0.25">
      <c r="A65" s="42" t="s">
        <v>211</v>
      </c>
      <c r="B65" s="42">
        <v>192</v>
      </c>
      <c r="C65" s="42" t="s">
        <v>212</v>
      </c>
      <c r="D65" s="42" t="s">
        <v>213</v>
      </c>
      <c r="E65" t="str">
        <f>IF(ISERROR(VLOOKUP(A65,'Obrazac B2'!$C$55:'Obrazac B2'!$C$58,1,FALSE)),A65,"")</f>
        <v>BPK5 teret</v>
      </c>
      <c r="F65">
        <f t="shared" ca="1" si="0"/>
        <v>1</v>
      </c>
      <c r="G65">
        <f ca="1">IF(F65=0,"",COUNTIF($F$2:F65,"&gt;0"))</f>
        <v>64</v>
      </c>
      <c r="H65" t="str">
        <f ca="1">IFERROR(INDEX(E:E,MATCH(ROW(F64),G:G,0)),"")</f>
        <v>BPK5 teret</v>
      </c>
    </row>
    <row r="66" spans="1:8" x14ac:dyDescent="0.25">
      <c r="A66" s="42" t="s">
        <v>214</v>
      </c>
      <c r="B66" s="42">
        <v>195</v>
      </c>
      <c r="C66" s="42" t="s">
        <v>215</v>
      </c>
      <c r="D66" s="42" t="s">
        <v>216</v>
      </c>
      <c r="E66" t="str">
        <f>IF(ISERROR(VLOOKUP(A66,'Obrazac B2'!$C$55:'Obrazac B2'!$C$58,1,FALSE)),A66,"")</f>
        <v>Broj fekalnih koliforma</v>
      </c>
      <c r="F66">
        <f t="shared" ca="1" si="0"/>
        <v>1</v>
      </c>
      <c r="G66">
        <f ca="1">IF(F66=0,"",COUNTIF($F$2:F66,"&gt;0"))</f>
        <v>65</v>
      </c>
      <c r="H66" t="str">
        <f ca="1">IFERROR(INDEX(E:E,MATCH(ROW(F65),G:G,0)),"")</f>
        <v>Broj fekalnih koliforma</v>
      </c>
    </row>
    <row r="67" spans="1:8" x14ac:dyDescent="0.25">
      <c r="A67" s="42" t="s">
        <v>217</v>
      </c>
      <c r="B67" s="42">
        <v>196</v>
      </c>
      <c r="C67" s="42" t="s">
        <v>218</v>
      </c>
      <c r="D67" s="42" t="s">
        <v>216</v>
      </c>
      <c r="E67" t="str">
        <f>IF(ISERROR(VLOOKUP(A67,'Obrazac B2'!$C$55:'Obrazac B2'!$C$58,1,FALSE)),A67,"")</f>
        <v>Broj fekalnih streptokoka</v>
      </c>
      <c r="F67">
        <f t="shared" ca="1" si="0"/>
        <v>1</v>
      </c>
      <c r="G67">
        <f ca="1">IF(F67=0,"",COUNTIF($F$2:F67,"&gt;0"))</f>
        <v>66</v>
      </c>
      <c r="H67" t="str">
        <f ca="1">IFERROR(INDEX(E:E,MATCH(ROW(F66),G:G,0)),"")</f>
        <v>Broj fekalnih streptokoka</v>
      </c>
    </row>
    <row r="68" spans="1:8" x14ac:dyDescent="0.25">
      <c r="A68" s="42" t="s">
        <v>219</v>
      </c>
      <c r="B68" s="42">
        <v>203</v>
      </c>
      <c r="C68" s="42" t="s">
        <v>220</v>
      </c>
      <c r="D68" s="42" t="s">
        <v>66</v>
      </c>
      <c r="E68" t="str">
        <f>IF(ISERROR(VLOOKUP(A68,'Obrazac B2'!$C$55:'Obrazac B2'!$C$58,1,FALSE)),A68,"")</f>
        <v>Bromdiklormetan</v>
      </c>
      <c r="F68">
        <f t="shared" ref="F68:F131" ca="1" si="2">IFERROR(SEARCH(INDIRECT(CELL("address")),E68),0)</f>
        <v>1</v>
      </c>
      <c r="G68">
        <f ca="1">IF(F68=0,"",COUNTIF($F$2:F68,"&gt;0"))</f>
        <v>67</v>
      </c>
      <c r="H68" t="str">
        <f ca="1">IFERROR(INDEX(E:E,MATCH(ROW(F67),G:G,0)),"")</f>
        <v>Bromdiklormetan</v>
      </c>
    </row>
    <row r="69" spans="1:8" x14ac:dyDescent="0.25">
      <c r="A69" s="42" t="s">
        <v>221</v>
      </c>
      <c r="B69" s="42">
        <v>207</v>
      </c>
      <c r="C69" s="42" t="s">
        <v>222</v>
      </c>
      <c r="D69" s="42" t="s">
        <v>66</v>
      </c>
      <c r="E69" t="str">
        <f>IF(ISERROR(VLOOKUP(A69,'Obrazac B2'!$C$55:'Obrazac B2'!$C$58,1,FALSE)),A69,"")</f>
        <v>Bromoform</v>
      </c>
      <c r="F69">
        <f t="shared" ca="1" si="2"/>
        <v>1</v>
      </c>
      <c r="G69">
        <f ca="1">IF(F69=0,"",COUNTIF($F$2:F69,"&gt;0"))</f>
        <v>68</v>
      </c>
      <c r="H69" t="str">
        <f ca="1">IFERROR(INDEX(E:E,MATCH(ROW(F68),G:G,0)),"")</f>
        <v>Bromoform</v>
      </c>
    </row>
    <row r="70" spans="1:8" x14ac:dyDescent="0.25">
      <c r="A70" s="42" t="s">
        <v>223</v>
      </c>
      <c r="B70" s="42">
        <v>212</v>
      </c>
      <c r="C70" s="42" t="s">
        <v>224</v>
      </c>
      <c r="D70" s="42" t="s">
        <v>66</v>
      </c>
      <c r="E70" t="str">
        <f>IF(ISERROR(VLOOKUP(A70,'Obrazac B2'!$C$55:'Obrazac B2'!$C$58,1,FALSE)),A70,"")</f>
        <v>C₁₀₋₁₃ kloralkani</v>
      </c>
      <c r="F70">
        <f t="shared" ca="1" si="2"/>
        <v>1</v>
      </c>
      <c r="G70">
        <f ca="1">IF(F70=0,"",COUNTIF($F$2:F70,"&gt;0"))</f>
        <v>69</v>
      </c>
      <c r="H70" t="str">
        <f ca="1">IFERROR(INDEX(E:E,MATCH(ROW(F69),G:G,0)),"")</f>
        <v>C₁₀₋₁₃ kloralkani</v>
      </c>
    </row>
    <row r="71" spans="1:8" x14ac:dyDescent="0.25">
      <c r="A71" s="42" t="s">
        <v>225</v>
      </c>
      <c r="B71" s="42">
        <v>216</v>
      </c>
      <c r="C71" s="42" t="s">
        <v>226</v>
      </c>
      <c r="D71" s="42" t="s">
        <v>66</v>
      </c>
      <c r="E71" t="str">
        <f>IF(ISERROR(VLOOKUP(A71,'Obrazac B2'!$C$55:'Obrazac B2'!$C$58,1,FALSE)),A71,"")</f>
        <v>Cibutrin</v>
      </c>
      <c r="F71">
        <f t="shared" ca="1" si="2"/>
        <v>1</v>
      </c>
      <c r="G71">
        <f ca="1">IF(F71=0,"",COUNTIF($F$2:F71,"&gt;0"))</f>
        <v>70</v>
      </c>
      <c r="H71" t="str">
        <f ca="1">IFERROR(INDEX(E:E,MATCH(ROW(F70),G:G,0)),"")</f>
        <v>Cibutrin</v>
      </c>
    </row>
    <row r="72" spans="1:8" x14ac:dyDescent="0.25">
      <c r="A72" s="42" t="s">
        <v>227</v>
      </c>
      <c r="B72" s="42">
        <v>218</v>
      </c>
      <c r="C72" s="42" t="s">
        <v>228</v>
      </c>
      <c r="D72" s="42" t="s">
        <v>66</v>
      </c>
      <c r="E72" t="str">
        <f>IF(ISERROR(VLOOKUP(A72,'Obrazac B2'!$C$55:'Obrazac B2'!$C$58,1,FALSE)),A72,"")</f>
        <v>Cijanidi otopljeni</v>
      </c>
      <c r="F72">
        <f t="shared" ca="1" si="2"/>
        <v>1</v>
      </c>
      <c r="G72">
        <f ca="1">IF(F72=0,"",COUNTIF($F$2:F72,"&gt;0"))</f>
        <v>71</v>
      </c>
      <c r="H72" t="str">
        <f ca="1">IFERROR(INDEX(E:E,MATCH(ROW(F71),G:G,0)),"")</f>
        <v>Cijanidi otopljeni</v>
      </c>
    </row>
    <row r="73" spans="1:8" x14ac:dyDescent="0.25">
      <c r="A73" s="42" t="s">
        <v>229</v>
      </c>
      <c r="B73" s="42">
        <v>219</v>
      </c>
      <c r="C73" s="42" t="s">
        <v>230</v>
      </c>
      <c r="D73" s="42" t="s">
        <v>66</v>
      </c>
      <c r="E73" t="str">
        <f>IF(ISERROR(VLOOKUP(A73,'Obrazac B2'!$C$55:'Obrazac B2'!$C$58,1,FALSE)),A73,"")</f>
        <v>Cijanidi slobodni</v>
      </c>
      <c r="F73">
        <f t="shared" ca="1" si="2"/>
        <v>1</v>
      </c>
      <c r="G73">
        <f ca="1">IF(F73=0,"",COUNTIF($F$2:F73,"&gt;0"))</f>
        <v>72</v>
      </c>
      <c r="H73" t="str">
        <f ca="1">IFERROR(INDEX(E:E,MATCH(ROW(F72),G:G,0)),"")</f>
        <v>Cijanidi slobodni</v>
      </c>
    </row>
    <row r="74" spans="1:8" x14ac:dyDescent="0.25">
      <c r="A74" s="42" t="s">
        <v>231</v>
      </c>
      <c r="B74" s="42">
        <v>221</v>
      </c>
      <c r="C74" s="42" t="s">
        <v>232</v>
      </c>
      <c r="D74" s="42" t="s">
        <v>66</v>
      </c>
      <c r="E74" t="str">
        <f>IF(ISERROR(VLOOKUP(A74,'Obrazac B2'!$C$55:'Obrazac B2'!$C$58,1,FALSE)),A74,"")</f>
        <v>Cijanidi ukupni</v>
      </c>
      <c r="F74">
        <f t="shared" ca="1" si="2"/>
        <v>1</v>
      </c>
      <c r="G74">
        <f ca="1">IF(F74=0,"",COUNTIF($F$2:F74,"&gt;0"))</f>
        <v>73</v>
      </c>
      <c r="H74" t="str">
        <f ca="1">IFERROR(INDEX(E:E,MATCH(ROW(F73),G:G,0)),"")</f>
        <v>Cijanidi ukupni</v>
      </c>
    </row>
    <row r="75" spans="1:8" x14ac:dyDescent="0.25">
      <c r="A75" s="42" t="s">
        <v>233</v>
      </c>
      <c r="B75" s="42">
        <v>223</v>
      </c>
      <c r="C75" s="42" t="s">
        <v>234</v>
      </c>
      <c r="D75" s="42" t="s">
        <v>66</v>
      </c>
      <c r="E75" t="str">
        <f>IF(ISERROR(VLOOKUP(A75,'Obrazac B2'!$C$55:'Obrazac B2'!$C$58,1,FALSE)),A75,"")</f>
        <v>Cink otopljeni</v>
      </c>
      <c r="F75">
        <f t="shared" ca="1" si="2"/>
        <v>1</v>
      </c>
      <c r="G75">
        <f ca="1">IF(F75=0,"",COUNTIF($F$2:F75,"&gt;0"))</f>
        <v>74</v>
      </c>
      <c r="H75" t="str">
        <f ca="1">IFERROR(INDEX(E:E,MATCH(ROW(F74),G:G,0)),"")</f>
        <v>Cink otopljeni</v>
      </c>
    </row>
    <row r="76" spans="1:8" x14ac:dyDescent="0.25">
      <c r="A76" s="42" t="s">
        <v>235</v>
      </c>
      <c r="B76" s="42">
        <v>225</v>
      </c>
      <c r="C76" s="42" t="s">
        <v>236</v>
      </c>
      <c r="D76" s="42" t="s">
        <v>66</v>
      </c>
      <c r="E76" t="str">
        <f>IF(ISERROR(VLOOKUP(A76,'Obrazac B2'!$C$55:'Obrazac B2'!$C$58,1,FALSE)),A76,"")</f>
        <v>Cink ukupni</v>
      </c>
      <c r="F76">
        <f t="shared" ca="1" si="2"/>
        <v>1</v>
      </c>
      <c r="G76">
        <f ca="1">IF(F76=0,"",COUNTIF($F$2:F76,"&gt;0"))</f>
        <v>75</v>
      </c>
      <c r="H76" t="str">
        <f ca="1">IFERROR(INDEX(E:E,MATCH(ROW(F75),G:G,0)),"")</f>
        <v>Cink ukupni</v>
      </c>
    </row>
    <row r="77" spans="1:8" x14ac:dyDescent="0.25">
      <c r="A77" s="42" t="s">
        <v>237</v>
      </c>
      <c r="B77" s="42">
        <v>228</v>
      </c>
      <c r="C77" s="42" t="s">
        <v>238</v>
      </c>
      <c r="D77" s="42" t="s">
        <v>66</v>
      </c>
      <c r="E77" t="str">
        <f>IF(ISERROR(VLOOKUP(A77,'Obrazac B2'!$C$55:'Obrazac B2'!$C$58,1,FALSE)),A77,"")</f>
        <v>Cipermetrin</v>
      </c>
      <c r="F77">
        <f t="shared" ca="1" si="2"/>
        <v>1</v>
      </c>
      <c r="G77">
        <f ca="1">IF(F77=0,"",COUNTIF($F$2:F77,"&gt;0"))</f>
        <v>76</v>
      </c>
      <c r="H77" t="str">
        <f ca="1">IFERROR(INDEX(E:E,MATCH(ROW(F76),G:G,0)),"")</f>
        <v>Cipermetrin</v>
      </c>
    </row>
    <row r="78" spans="1:8" x14ac:dyDescent="0.25">
      <c r="A78" s="42" t="s">
        <v>239</v>
      </c>
      <c r="B78" s="42">
        <v>237</v>
      </c>
      <c r="C78" s="42" t="s">
        <v>240</v>
      </c>
      <c r="D78" s="42" t="s">
        <v>216</v>
      </c>
      <c r="E78" t="str">
        <f>IF(ISERROR(VLOOKUP(A78,'Obrazac B2'!$C$55:'Obrazac B2'!$C$58,1,FALSE)),A78,"")</f>
        <v>Crijevni enterokoki</v>
      </c>
      <c r="F78">
        <f t="shared" ca="1" si="2"/>
        <v>1</v>
      </c>
      <c r="G78">
        <f ca="1">IF(F78=0,"",COUNTIF($F$2:F78,"&gt;0"))</f>
        <v>77</v>
      </c>
      <c r="H78" t="str">
        <f ca="1">IFERROR(INDEX(E:E,MATCH(ROW(F77),G:G,0)),"")</f>
        <v>Crijevni enterokoki</v>
      </c>
    </row>
    <row r="79" spans="1:8" x14ac:dyDescent="0.25">
      <c r="A79" s="42" t="s">
        <v>241</v>
      </c>
      <c r="B79" s="42">
        <v>240</v>
      </c>
      <c r="C79" s="42" t="s">
        <v>242</v>
      </c>
      <c r="D79" s="42" t="s">
        <v>66</v>
      </c>
      <c r="E79" t="str">
        <f>IF(ISERROR(VLOOKUP(A79,'Obrazac B2'!$C$55:'Obrazac B2'!$C$58,1,FALSE)),A79,"")</f>
        <v xml:space="preserve">DDT ukupni </v>
      </c>
      <c r="F79">
        <f t="shared" ca="1" si="2"/>
        <v>1</v>
      </c>
      <c r="G79">
        <f ca="1">IF(F79=0,"",COUNTIF($F$2:F79,"&gt;0"))</f>
        <v>78</v>
      </c>
      <c r="H79" t="str">
        <f ca="1">IFERROR(INDEX(E:E,MATCH(ROW(F78),G:G,0)),"")</f>
        <v xml:space="preserve">DDT ukupni </v>
      </c>
    </row>
    <row r="80" spans="1:8" x14ac:dyDescent="0.25">
      <c r="A80" s="42" t="s">
        <v>243</v>
      </c>
      <c r="B80" s="42">
        <v>247</v>
      </c>
      <c r="C80" s="42" t="s">
        <v>244</v>
      </c>
      <c r="D80" s="42" t="s">
        <v>66</v>
      </c>
      <c r="E80" t="str">
        <f>IF(ISERROR(VLOOKUP(A80,'Obrazac B2'!$C$55:'Obrazac B2'!$C$58,1,FALSE)),A80,"")</f>
        <v>Detergenti anionski</v>
      </c>
      <c r="F80">
        <f t="shared" ca="1" si="2"/>
        <v>1</v>
      </c>
      <c r="G80">
        <f ca="1">IF(F80=0,"",COUNTIF($F$2:F80,"&gt;0"))</f>
        <v>79</v>
      </c>
      <c r="H80" t="str">
        <f ca="1">IFERROR(INDEX(E:E,MATCH(ROW(F79),G:G,0)),"")</f>
        <v>Detergenti anionski</v>
      </c>
    </row>
    <row r="81" spans="1:8" x14ac:dyDescent="0.25">
      <c r="A81" s="42" t="s">
        <v>245</v>
      </c>
      <c r="B81" s="42">
        <v>249</v>
      </c>
      <c r="C81" s="42" t="s">
        <v>246</v>
      </c>
      <c r="D81" s="42" t="s">
        <v>66</v>
      </c>
      <c r="E81" t="str">
        <f>IF(ISERROR(VLOOKUP(A81,'Obrazac B2'!$C$55:'Obrazac B2'!$C$58,1,FALSE)),A81,"")</f>
        <v xml:space="preserve">Detergenti kationski </v>
      </c>
      <c r="F81">
        <f t="shared" ca="1" si="2"/>
        <v>1</v>
      </c>
      <c r="G81">
        <f ca="1">IF(F81=0,"",COUNTIF($F$2:F81,"&gt;0"))</f>
        <v>80</v>
      </c>
      <c r="H81" t="str">
        <f ca="1">IFERROR(INDEX(E:E,MATCH(ROW(F80),G:G,0)),"")</f>
        <v xml:space="preserve">Detergenti kationski </v>
      </c>
    </row>
    <row r="82" spans="1:8" x14ac:dyDescent="0.25">
      <c r="A82" s="42" t="s">
        <v>247</v>
      </c>
      <c r="B82" s="42">
        <v>251</v>
      </c>
      <c r="C82" s="42" t="s">
        <v>248</v>
      </c>
      <c r="D82" s="42" t="s">
        <v>66</v>
      </c>
      <c r="E82" t="str">
        <f>IF(ISERROR(VLOOKUP(A82,'Obrazac B2'!$C$55:'Obrazac B2'!$C$58,1,FALSE)),A82,"")</f>
        <v>Detergenti neionski</v>
      </c>
      <c r="F82">
        <f t="shared" ca="1" si="2"/>
        <v>1</v>
      </c>
      <c r="G82">
        <f ca="1">IF(F82=0,"",COUNTIF($F$2:F82,"&gt;0"))</f>
        <v>81</v>
      </c>
      <c r="H82" t="str">
        <f ca="1">IFERROR(INDEX(E:E,MATCH(ROW(F81),G:G,0)),"")</f>
        <v>Detergenti neionski</v>
      </c>
    </row>
    <row r="83" spans="1:8" x14ac:dyDescent="0.25">
      <c r="A83" s="42" t="s">
        <v>621</v>
      </c>
      <c r="B83" s="42">
        <v>252</v>
      </c>
      <c r="C83" s="42" t="s">
        <v>249</v>
      </c>
      <c r="D83" s="42" t="s">
        <v>66</v>
      </c>
      <c r="E83" t="str">
        <f>IF(ISERROR(VLOOKUP(A83,'Obrazac B2'!$C$55:'Obrazac B2'!$C$58,1,FALSE)),A83,"")</f>
        <v>Detergenti, zbroj anionskih i neionskih</v>
      </c>
      <c r="F83">
        <f t="shared" ca="1" si="2"/>
        <v>1</v>
      </c>
      <c r="G83">
        <f ca="1">IF(F83=0,"",COUNTIF($F$2:F83,"&gt;0"))</f>
        <v>82</v>
      </c>
      <c r="H83" t="str">
        <f ca="1">IFERROR(INDEX(E:E,MATCH(ROW(F82),G:G,0)),"")</f>
        <v>Detergenti, zbroj anionskih i neionskih</v>
      </c>
    </row>
    <row r="84" spans="1:8" x14ac:dyDescent="0.25">
      <c r="A84" s="42" t="s">
        <v>250</v>
      </c>
      <c r="B84" s="42">
        <v>254</v>
      </c>
      <c r="C84" s="42" t="s">
        <v>251</v>
      </c>
      <c r="D84" s="42" t="s">
        <v>66</v>
      </c>
      <c r="E84" t="str">
        <f>IF(ISERROR(VLOOKUP(A84,'Obrazac B2'!$C$55:'Obrazac B2'!$C$58,1,FALSE)),A84,"")</f>
        <v>Di(2-etilheksil)ftalat) (DEHP)</v>
      </c>
      <c r="F84">
        <f t="shared" ca="1" si="2"/>
        <v>1</v>
      </c>
      <c r="G84">
        <f ca="1">IF(F84=0,"",COUNTIF($F$2:F84,"&gt;0"))</f>
        <v>83</v>
      </c>
      <c r="H84" t="str">
        <f ca="1">IFERROR(INDEX(E:E,MATCH(ROW(F83),G:G,0)),"")</f>
        <v>Di(2-etilheksil)ftalat) (DEHP)</v>
      </c>
    </row>
    <row r="85" spans="1:8" x14ac:dyDescent="0.25">
      <c r="A85" s="42" t="s">
        <v>252</v>
      </c>
      <c r="B85" s="42">
        <v>258</v>
      </c>
      <c r="C85" s="42" t="s">
        <v>253</v>
      </c>
      <c r="D85" s="42" t="s">
        <v>66</v>
      </c>
      <c r="E85" t="str">
        <f>IF(ISERROR(VLOOKUP(A85,'Obrazac B2'!$C$55:'Obrazac B2'!$C$58,1,FALSE)),A85,"")</f>
        <v>Dibromklormetan</v>
      </c>
      <c r="F85">
        <f t="shared" ca="1" si="2"/>
        <v>1</v>
      </c>
      <c r="G85">
        <f ca="1">IF(F85=0,"",COUNTIF($F$2:F85,"&gt;0"))</f>
        <v>84</v>
      </c>
      <c r="H85" t="str">
        <f ca="1">IFERROR(INDEX(E:E,MATCH(ROW(F84),G:G,0)),"")</f>
        <v>Dibromklormetan</v>
      </c>
    </row>
    <row r="86" spans="1:8" x14ac:dyDescent="0.25">
      <c r="A86" s="42" t="s">
        <v>254</v>
      </c>
      <c r="B86" s="42">
        <v>261</v>
      </c>
      <c r="C86" s="42" t="s">
        <v>255</v>
      </c>
      <c r="D86" s="42" t="s">
        <v>66</v>
      </c>
      <c r="E86" t="str">
        <f>IF(ISERROR(VLOOKUP(A86,'Obrazac B2'!$C$55:'Obrazac B2'!$C$58,1,FALSE)),A86,"")</f>
        <v>Dieldrin</v>
      </c>
      <c r="F86">
        <f t="shared" ca="1" si="2"/>
        <v>1</v>
      </c>
      <c r="G86">
        <f ca="1">IF(F86=0,"",COUNTIF($F$2:F86,"&gt;0"))</f>
        <v>85</v>
      </c>
      <c r="H86" t="str">
        <f ca="1">IFERROR(INDEX(E:E,MATCH(ROW(F85),G:G,0)),"")</f>
        <v>Dieldrin</v>
      </c>
    </row>
    <row r="87" spans="1:8" x14ac:dyDescent="0.25">
      <c r="A87" s="42" t="s">
        <v>256</v>
      </c>
      <c r="B87" s="42">
        <v>267</v>
      </c>
      <c r="C87" s="42" t="s">
        <v>257</v>
      </c>
      <c r="D87" s="42" t="s">
        <v>66</v>
      </c>
      <c r="E87" t="str">
        <f>IF(ISERROR(VLOOKUP(A87,'Obrazac B2'!$C$55:'Obrazac B2'!$C$58,1,FALSE)),A87,"")</f>
        <v>Diklorbenzen</v>
      </c>
      <c r="F87">
        <f t="shared" ca="1" si="2"/>
        <v>1</v>
      </c>
      <c r="G87">
        <f ca="1">IF(F87=0,"",COUNTIF($F$2:F87,"&gt;0"))</f>
        <v>86</v>
      </c>
      <c r="H87" t="str">
        <f ca="1">IFERROR(INDEX(E:E,MATCH(ROW(F86),G:G,0)),"")</f>
        <v>Diklorbenzen</v>
      </c>
    </row>
    <row r="88" spans="1:8" x14ac:dyDescent="0.25">
      <c r="A88" s="42" t="s">
        <v>258</v>
      </c>
      <c r="B88" s="42">
        <v>269</v>
      </c>
      <c r="C88" s="42" t="s">
        <v>259</v>
      </c>
      <c r="D88" s="42" t="s">
        <v>66</v>
      </c>
      <c r="E88" t="str">
        <f>IF(ISERROR(VLOOKUP(A88,'Obrazac B2'!$C$55:'Obrazac B2'!$C$58,1,FALSE)),A88,"")</f>
        <v>Diklormetan</v>
      </c>
      <c r="F88">
        <f t="shared" ca="1" si="2"/>
        <v>1</v>
      </c>
      <c r="G88">
        <f ca="1">IF(F88=0,"",COUNTIF($F$2:F88,"&gt;0"))</f>
        <v>87</v>
      </c>
      <c r="H88" t="str">
        <f ca="1">IFERROR(INDEX(E:E,MATCH(ROW(F87),G:G,0)),"")</f>
        <v>Diklormetan</v>
      </c>
    </row>
    <row r="89" spans="1:8" x14ac:dyDescent="0.25">
      <c r="A89" s="42" t="s">
        <v>260</v>
      </c>
      <c r="B89" s="42">
        <v>272</v>
      </c>
      <c r="C89" s="42" t="s">
        <v>261</v>
      </c>
      <c r="D89" s="42" t="s">
        <v>66</v>
      </c>
      <c r="E89" t="str">
        <f>IF(ISERROR(VLOOKUP(A89,'Obrazac B2'!$C$55:'Obrazac B2'!$C$58,1,FALSE)),A89,"")</f>
        <v>Diklorvos</v>
      </c>
      <c r="F89">
        <f t="shared" ca="1" si="2"/>
        <v>1</v>
      </c>
      <c r="G89">
        <f ca="1">IF(F89=0,"",COUNTIF($F$2:F89,"&gt;0"))</f>
        <v>88</v>
      </c>
      <c r="H89" t="str">
        <f ca="1">IFERROR(INDEX(E:E,MATCH(ROW(F88),G:G,0)),"")</f>
        <v>Diklorvos</v>
      </c>
    </row>
    <row r="90" spans="1:8" x14ac:dyDescent="0.25">
      <c r="A90" s="42" t="s">
        <v>262</v>
      </c>
      <c r="B90" s="42">
        <v>275</v>
      </c>
      <c r="C90" s="42" t="s">
        <v>263</v>
      </c>
      <c r="D90" s="42" t="s">
        <v>66</v>
      </c>
      <c r="E90" t="str">
        <f>IF(ISERROR(VLOOKUP(A90,'Obrazac B2'!$C$55:'Obrazac B2'!$C$58,1,FALSE)),A90,"")</f>
        <v>Dikofol</v>
      </c>
      <c r="F90">
        <f t="shared" ca="1" si="2"/>
        <v>1</v>
      </c>
      <c r="G90">
        <f ca="1">IF(F90=0,"",COUNTIF($F$2:F90,"&gt;0"))</f>
        <v>89</v>
      </c>
      <c r="H90" t="str">
        <f ca="1">IFERROR(INDEX(E:E,MATCH(ROW(F89),G:G,0)),"")</f>
        <v>Dikofol</v>
      </c>
    </row>
    <row r="91" spans="1:8" x14ac:dyDescent="0.25">
      <c r="A91" s="42" t="s">
        <v>794</v>
      </c>
      <c r="B91" s="42">
        <v>279</v>
      </c>
      <c r="C91" s="42" t="s">
        <v>264</v>
      </c>
      <c r="D91" s="42" t="s">
        <v>90</v>
      </c>
      <c r="E91" t="str">
        <f>IF(ISERROR(VLOOKUP(A91,'Obrazac B2'!$C$55:'Obrazac B2'!$C$58,1,FALSE)),A91,"")</f>
        <v>Dioksini i furani</v>
      </c>
      <c r="F91">
        <f t="shared" ca="1" si="2"/>
        <v>1</v>
      </c>
      <c r="G91">
        <f ca="1">IF(F91=0,"",COUNTIF($F$2:F91,"&gt;0"))</f>
        <v>90</v>
      </c>
      <c r="H91" t="str">
        <f ca="1">IFERROR(INDEX(E:E,MATCH(ROW(F90),G:G,0)),"")</f>
        <v>Dioksini i furani</v>
      </c>
    </row>
    <row r="92" spans="1:8" x14ac:dyDescent="0.25">
      <c r="A92" s="42" t="s">
        <v>265</v>
      </c>
      <c r="B92" s="42">
        <v>283</v>
      </c>
      <c r="C92" s="42" t="s">
        <v>266</v>
      </c>
      <c r="D92" s="42" t="s">
        <v>66</v>
      </c>
      <c r="E92" t="str">
        <f>IF(ISERROR(VLOOKUP(A92,'Obrazac B2'!$C$55:'Obrazac B2'!$C$58,1,FALSE)),A92,"")</f>
        <v>Diuron</v>
      </c>
      <c r="F92">
        <f t="shared" ca="1" si="2"/>
        <v>1</v>
      </c>
      <c r="G92">
        <f ca="1">IF(F92=0,"",COUNTIF($F$2:F92,"&gt;0"))</f>
        <v>91</v>
      </c>
      <c r="H92" t="str">
        <f ca="1">IFERROR(INDEX(E:E,MATCH(ROW(F91),G:G,0)),"")</f>
        <v>Diuron</v>
      </c>
    </row>
    <row r="93" spans="1:8" x14ac:dyDescent="0.25">
      <c r="A93" s="42" t="s">
        <v>267</v>
      </c>
      <c r="B93" s="42">
        <v>286</v>
      </c>
      <c r="C93" s="42" t="s">
        <v>268</v>
      </c>
      <c r="D93" s="42" t="s">
        <v>269</v>
      </c>
      <c r="E93" t="str">
        <f>IF(ISERROR(VLOOKUP(A93,'Obrazac B2'!$C$55:'Obrazac B2'!$C$58,1,FALSE)),A93,"")</f>
        <v>Ekotoksičnost na dafnije LIDD</v>
      </c>
      <c r="F93">
        <f t="shared" ca="1" si="2"/>
        <v>1</v>
      </c>
      <c r="G93">
        <f ca="1">IF(F93=0,"",COUNTIF($F$2:F93,"&gt;0"))</f>
        <v>92</v>
      </c>
      <c r="H93" t="str">
        <f ca="1">IFERROR(INDEX(E:E,MATCH(ROW(F92),G:G,0)),"")</f>
        <v>Ekotoksičnost na dafnije LIDD</v>
      </c>
    </row>
    <row r="94" spans="1:8" x14ac:dyDescent="0.25">
      <c r="A94" s="42" t="s">
        <v>270</v>
      </c>
      <c r="B94" s="42">
        <v>287</v>
      </c>
      <c r="C94" s="42" t="s">
        <v>271</v>
      </c>
      <c r="D94" s="42" t="s">
        <v>269</v>
      </c>
      <c r="E94" t="str">
        <f>IF(ISERROR(VLOOKUP(A94,'Obrazac B2'!$C$55:'Obrazac B2'!$C$58,1,FALSE)),A94,"")</f>
        <v>Ekotoksičnost na morske alge LIDA</v>
      </c>
      <c r="F94">
        <f t="shared" ca="1" si="2"/>
        <v>1</v>
      </c>
      <c r="G94">
        <f ca="1">IF(F94=0,"",COUNTIF($F$2:F94,"&gt;0"))</f>
        <v>93</v>
      </c>
      <c r="H94" t="str">
        <f ca="1">IFERROR(INDEX(E:E,MATCH(ROW(F93),G:G,0)),"")</f>
        <v>Ekotoksičnost na morske alge LIDA</v>
      </c>
    </row>
    <row r="95" spans="1:8" x14ac:dyDescent="0.25">
      <c r="A95" s="42" t="s">
        <v>272</v>
      </c>
      <c r="B95" s="42">
        <v>288</v>
      </c>
      <c r="C95" s="42" t="s">
        <v>273</v>
      </c>
      <c r="D95" s="42" t="s">
        <v>269</v>
      </c>
      <c r="E95" t="str">
        <f>IF(ISERROR(VLOOKUP(A95,'Obrazac B2'!$C$55:'Obrazac B2'!$C$58,1,FALSE)),A95,"")</f>
        <v>Ekotoksičnost na svjetleće bakterije LIDL</v>
      </c>
      <c r="F95">
        <f t="shared" ca="1" si="2"/>
        <v>1</v>
      </c>
      <c r="G95">
        <f ca="1">IF(F95=0,"",COUNTIF($F$2:F95,"&gt;0"))</f>
        <v>94</v>
      </c>
      <c r="H95" t="str">
        <f ca="1">IFERROR(INDEX(E:E,MATCH(ROW(F94),G:G,0)),"")</f>
        <v>Ekotoksičnost na svjetleće bakterije LIDL</v>
      </c>
    </row>
    <row r="96" spans="1:8" x14ac:dyDescent="0.25">
      <c r="A96" s="42" t="s">
        <v>274</v>
      </c>
      <c r="B96" s="42">
        <v>290</v>
      </c>
      <c r="C96" s="42" t="s">
        <v>275</v>
      </c>
      <c r="D96" s="42" t="s">
        <v>276</v>
      </c>
      <c r="E96" t="str">
        <f>IF(ISERROR(VLOOKUP(A96,'Obrazac B2'!$C$55:'Obrazac B2'!$C$58,1,FALSE)),A96,"")</f>
        <v>Električna vodljivost pri 25°C</v>
      </c>
      <c r="F96">
        <f t="shared" ca="1" si="2"/>
        <v>1</v>
      </c>
      <c r="G96">
        <f ca="1">IF(F96=0,"",COUNTIF($F$2:F96,"&gt;0"))</f>
        <v>95</v>
      </c>
      <c r="H96" t="str">
        <f ca="1">IFERROR(INDEX(E:E,MATCH(ROW(F95),G:G,0)),"")</f>
        <v>Električna vodljivost pri 25°C</v>
      </c>
    </row>
    <row r="97" spans="1:8" x14ac:dyDescent="0.25">
      <c r="A97" s="42" t="s">
        <v>277</v>
      </c>
      <c r="B97" s="42">
        <v>293</v>
      </c>
      <c r="C97" s="42" t="s">
        <v>278</v>
      </c>
      <c r="D97" s="42" t="s">
        <v>66</v>
      </c>
      <c r="E97" t="str">
        <f>IF(ISERROR(VLOOKUP(A97,'Obrazac B2'!$C$55:'Obrazac B2'!$C$58,1,FALSE)),A97,"")</f>
        <v>Endosulfan ukupni</v>
      </c>
      <c r="F97">
        <f t="shared" ca="1" si="2"/>
        <v>1</v>
      </c>
      <c r="G97">
        <f ca="1">IF(F97=0,"",COUNTIF($F$2:F97,"&gt;0"))</f>
        <v>96</v>
      </c>
      <c r="H97" t="str">
        <f ca="1">IFERROR(INDEX(E:E,MATCH(ROW(F96),G:G,0)),"")</f>
        <v>Endosulfan ukupni</v>
      </c>
    </row>
    <row r="98" spans="1:8" x14ac:dyDescent="0.25">
      <c r="A98" s="42" t="s">
        <v>279</v>
      </c>
      <c r="B98" s="42">
        <v>296</v>
      </c>
      <c r="C98" s="42" t="s">
        <v>280</v>
      </c>
      <c r="D98" s="42" t="s">
        <v>66</v>
      </c>
      <c r="E98" t="str">
        <f>IF(ISERROR(VLOOKUP(A98,'Obrazac B2'!$C$55:'Obrazac B2'!$C$58,1,FALSE)),A98,"")</f>
        <v>Endrin</v>
      </c>
      <c r="F98">
        <f t="shared" ca="1" si="2"/>
        <v>1</v>
      </c>
      <c r="G98">
        <f ca="1">IF(F98=0,"",COUNTIF($F$2:F98,"&gt;0"))</f>
        <v>97</v>
      </c>
      <c r="H98" t="str">
        <f ca="1">IFERROR(INDEX(E:E,MATCH(ROW(F97),G:G,0)),"")</f>
        <v>Endrin</v>
      </c>
    </row>
    <row r="99" spans="1:8" x14ac:dyDescent="0.25">
      <c r="A99" s="42" t="s">
        <v>281</v>
      </c>
      <c r="B99" s="42">
        <v>303</v>
      </c>
      <c r="C99" s="42" t="s">
        <v>282</v>
      </c>
      <c r="D99" s="42" t="s">
        <v>66</v>
      </c>
      <c r="E99" t="str">
        <f>IF(ISERROR(VLOOKUP(A99,'Obrazac B2'!$C$55:'Obrazac B2'!$C$58,1,FALSE)),A99,"")</f>
        <v>Eritromicin</v>
      </c>
      <c r="F99">
        <f t="shared" ca="1" si="2"/>
        <v>1</v>
      </c>
      <c r="G99">
        <f ca="1">IF(F99=0,"",COUNTIF($F$2:F99,"&gt;0"))</f>
        <v>98</v>
      </c>
      <c r="H99" t="str">
        <f ca="1">IFERROR(INDEX(E:E,MATCH(ROW(F98),G:G,0)),"")</f>
        <v>Eritromicin</v>
      </c>
    </row>
    <row r="100" spans="1:8" x14ac:dyDescent="0.25">
      <c r="A100" s="42" t="s">
        <v>283</v>
      </c>
      <c r="B100" s="42">
        <v>304</v>
      </c>
      <c r="C100" s="42" t="s">
        <v>284</v>
      </c>
      <c r="D100" s="42" t="s">
        <v>216</v>
      </c>
      <c r="E100" t="str">
        <f>IF(ISERROR(VLOOKUP(A100,'Obrazac B2'!$C$55:'Obrazac B2'!$C$58,1,FALSE)),A100,"")</f>
        <v xml:space="preserve">Escherichia coli </v>
      </c>
      <c r="F100">
        <f t="shared" ca="1" si="2"/>
        <v>1</v>
      </c>
      <c r="G100">
        <f ca="1">IF(F100=0,"",COUNTIF($F$2:F100,"&gt;0"))</f>
        <v>99</v>
      </c>
      <c r="H100" t="str">
        <f ca="1">IFERROR(INDEX(E:E,MATCH(ROW(F99),G:G,0)),"")</f>
        <v xml:space="preserve">Escherichia coli </v>
      </c>
    </row>
    <row r="101" spans="1:8" x14ac:dyDescent="0.25">
      <c r="A101" s="42" t="s">
        <v>285</v>
      </c>
      <c r="B101" s="42">
        <v>309</v>
      </c>
      <c r="C101" s="42" t="s">
        <v>286</v>
      </c>
      <c r="D101" s="42" t="s">
        <v>66</v>
      </c>
      <c r="E101" t="str">
        <f>IF(ISERROR(VLOOKUP(A101,'Obrazac B2'!$C$55:'Obrazac B2'!$C$58,1,FALSE)),A101,"")</f>
        <v xml:space="preserve">Etilbenzen </v>
      </c>
      <c r="F101">
        <f t="shared" ca="1" si="2"/>
        <v>1</v>
      </c>
      <c r="G101">
        <f ca="1">IF(F101=0,"",COUNTIF($F$2:F101,"&gt;0"))</f>
        <v>100</v>
      </c>
      <c r="H101" t="str">
        <f ca="1">IFERROR(INDEX(E:E,MATCH(ROW(F100),G:G,0)),"")</f>
        <v xml:space="preserve">Etilbenzen </v>
      </c>
    </row>
    <row r="102" spans="1:8" x14ac:dyDescent="0.25">
      <c r="A102" s="42" t="s">
        <v>287</v>
      </c>
      <c r="B102" s="42">
        <v>316</v>
      </c>
      <c r="C102" s="42" t="s">
        <v>288</v>
      </c>
      <c r="D102" s="42" t="s">
        <v>66</v>
      </c>
      <c r="E102" t="str">
        <f>IF(ISERROR(VLOOKUP(A102,'Obrazac B2'!$C$55:'Obrazac B2'!$C$58,1,FALSE)),A102,"")</f>
        <v>Fenitrotion</v>
      </c>
      <c r="F102">
        <f t="shared" ca="1" si="2"/>
        <v>1</v>
      </c>
      <c r="G102">
        <f ca="1">IF(F102=0,"",COUNTIF($F$2:F102,"&gt;0"))</f>
        <v>101</v>
      </c>
      <c r="H102" t="str">
        <f ca="1">IFERROR(INDEX(E:E,MATCH(ROW(F101),G:G,0)),"")</f>
        <v>Fenitrotion</v>
      </c>
    </row>
    <row r="103" spans="1:8" x14ac:dyDescent="0.25">
      <c r="A103" s="42" t="s">
        <v>289</v>
      </c>
      <c r="B103" s="42">
        <v>319</v>
      </c>
      <c r="C103" s="42" t="s">
        <v>290</v>
      </c>
      <c r="D103" s="42" t="s">
        <v>66</v>
      </c>
      <c r="E103" t="str">
        <f>IF(ISERROR(VLOOKUP(A103,'Obrazac B2'!$C$55:'Obrazac B2'!$C$58,1,FALSE)),A103,"")</f>
        <v>Fenoli ukupni</v>
      </c>
      <c r="F103">
        <f t="shared" ca="1" si="2"/>
        <v>1</v>
      </c>
      <c r="G103">
        <f ca="1">IF(F103=0,"",COUNTIF($F$2:F103,"&gt;0"))</f>
        <v>102</v>
      </c>
      <c r="H103" t="str">
        <f ca="1">IFERROR(INDEX(E:E,MATCH(ROW(F102),G:G,0)),"")</f>
        <v>Fenoli ukupni</v>
      </c>
    </row>
    <row r="104" spans="1:8" x14ac:dyDescent="0.25">
      <c r="A104" s="42" t="s">
        <v>291</v>
      </c>
      <c r="B104" s="42">
        <v>322</v>
      </c>
      <c r="C104" s="42" t="s">
        <v>292</v>
      </c>
      <c r="D104" s="42" t="s">
        <v>66</v>
      </c>
      <c r="E104" t="str">
        <f>IF(ISERROR(VLOOKUP(A104,'Obrazac B2'!$C$55:'Obrazac B2'!$C$58,1,FALSE)),A104,"")</f>
        <v>Fention</v>
      </c>
      <c r="F104">
        <f t="shared" ca="1" si="2"/>
        <v>1</v>
      </c>
      <c r="G104">
        <f ca="1">IF(F104=0,"",COUNTIF($F$2:F104,"&gt;0"))</f>
        <v>103</v>
      </c>
      <c r="H104" t="str">
        <f ca="1">IFERROR(INDEX(E:E,MATCH(ROW(F103),G:G,0)),"")</f>
        <v>Fention</v>
      </c>
    </row>
    <row r="105" spans="1:8" x14ac:dyDescent="0.25">
      <c r="A105" s="42" t="s">
        <v>293</v>
      </c>
      <c r="B105" s="42">
        <v>327</v>
      </c>
      <c r="C105" s="42" t="s">
        <v>294</v>
      </c>
      <c r="D105" s="42" t="s">
        <v>66</v>
      </c>
      <c r="E105" t="str">
        <f>IF(ISERROR(VLOOKUP(A105,'Obrazac B2'!$C$55:'Obrazac B2'!$C$58,1,FALSE)),A105,"")</f>
        <v>Fluoranten</v>
      </c>
      <c r="F105">
        <f t="shared" ca="1" si="2"/>
        <v>1</v>
      </c>
      <c r="G105">
        <f ca="1">IF(F105=0,"",COUNTIF($F$2:F105,"&gt;0"))</f>
        <v>104</v>
      </c>
      <c r="H105" t="str">
        <f ca="1">IFERROR(INDEX(E:E,MATCH(ROW(F104),G:G,0)),"")</f>
        <v>Fluoranten</v>
      </c>
    </row>
    <row r="106" spans="1:8" x14ac:dyDescent="0.25">
      <c r="A106" s="42" t="s">
        <v>295</v>
      </c>
      <c r="B106" s="42">
        <v>329</v>
      </c>
      <c r="C106" s="42" t="s">
        <v>296</v>
      </c>
      <c r="D106" s="42" t="s">
        <v>66</v>
      </c>
      <c r="E106" t="str">
        <f>IF(ISERROR(VLOOKUP(A106,'Obrazac B2'!$C$55:'Obrazac B2'!$C$58,1,FALSE)),A106,"")</f>
        <v>Fluoridi</v>
      </c>
      <c r="F106">
        <f t="shared" ca="1" si="2"/>
        <v>1</v>
      </c>
      <c r="G106">
        <f ca="1">IF(F106=0,"",COUNTIF($F$2:F106,"&gt;0"))</f>
        <v>105</v>
      </c>
      <c r="H106" t="str">
        <f ca="1">IFERROR(INDEX(E:E,MATCH(ROW(F105),G:G,0)),"")</f>
        <v>Fluoridi</v>
      </c>
    </row>
    <row r="107" spans="1:8" x14ac:dyDescent="0.25">
      <c r="A107" s="42" t="s">
        <v>297</v>
      </c>
      <c r="B107" s="42">
        <v>334</v>
      </c>
      <c r="C107" s="42" t="s">
        <v>298</v>
      </c>
      <c r="D107" s="42" t="s">
        <v>66</v>
      </c>
      <c r="E107" t="str">
        <f>IF(ISERROR(VLOOKUP(A107,'Obrazac B2'!$C$55:'Obrazac B2'!$C$58,1,FALSE)),A107,"")</f>
        <v>Formalaldehid</v>
      </c>
      <c r="F107">
        <f t="shared" ca="1" si="2"/>
        <v>1</v>
      </c>
      <c r="G107">
        <f ca="1">IF(F107=0,"",COUNTIF($F$2:F107,"&gt;0"))</f>
        <v>106</v>
      </c>
      <c r="H107" t="str">
        <f ca="1">IFERROR(INDEX(E:E,MATCH(ROW(F106),G:G,0)),"")</f>
        <v>Formalaldehid</v>
      </c>
    </row>
    <row r="108" spans="1:8" x14ac:dyDescent="0.25">
      <c r="A108" s="42" t="s">
        <v>299</v>
      </c>
      <c r="B108" s="42">
        <v>338</v>
      </c>
      <c r="C108" s="42" t="s">
        <v>300</v>
      </c>
      <c r="D108" s="42" t="s">
        <v>269</v>
      </c>
      <c r="E108" t="str">
        <f>IF(ISERROR(VLOOKUP(A108,'Obrazac B2'!$C$55:'Obrazac B2'!$C$58,1,FALSE)),A108,"")</f>
        <v>Genotoksičnost LIDEU</v>
      </c>
      <c r="F108">
        <f t="shared" ca="1" si="2"/>
        <v>1</v>
      </c>
      <c r="G108">
        <f ca="1">IF(F108=0,"",COUNTIF($F$2:F108,"&gt;0"))</f>
        <v>107</v>
      </c>
      <c r="H108" t="str">
        <f ca="1">IFERROR(INDEX(E:E,MATCH(ROW(F107),G:G,0)),"")</f>
        <v>Genotoksičnost LIDEU</v>
      </c>
    </row>
    <row r="109" spans="1:8" x14ac:dyDescent="0.25">
      <c r="A109" s="42" t="s">
        <v>301</v>
      </c>
      <c r="B109" s="42">
        <v>341</v>
      </c>
      <c r="C109" s="42" t="s">
        <v>302</v>
      </c>
      <c r="D109" s="42" t="s">
        <v>66</v>
      </c>
      <c r="E109" t="str">
        <f>IF(ISERROR(VLOOKUP(A109,'Obrazac B2'!$C$55:'Obrazac B2'!$C$58,1,FALSE)),A109,"")</f>
        <v>Heksabromobifenil</v>
      </c>
      <c r="F109">
        <f t="shared" ca="1" si="2"/>
        <v>1</v>
      </c>
      <c r="G109">
        <f ca="1">IF(F109=0,"",COUNTIF($F$2:F109,"&gt;0"))</f>
        <v>108</v>
      </c>
      <c r="H109" t="str">
        <f ca="1">IFERROR(INDEX(E:E,MATCH(ROW(F108),G:G,0)),"")</f>
        <v>Heksabromobifenil</v>
      </c>
    </row>
    <row r="110" spans="1:8" x14ac:dyDescent="0.25">
      <c r="A110" s="42" t="s">
        <v>303</v>
      </c>
      <c r="B110" s="42">
        <v>342</v>
      </c>
      <c r="C110" s="42" t="s">
        <v>304</v>
      </c>
      <c r="D110" s="42" t="s">
        <v>66</v>
      </c>
      <c r="E110" t="str">
        <f>IF(ISERROR(VLOOKUP(A110,'Obrazac B2'!$C$55:'Obrazac B2'!$C$58,1,FALSE)),A110,"")</f>
        <v>Heksabromociklododekan (HBCDD)</v>
      </c>
      <c r="F110">
        <f t="shared" ca="1" si="2"/>
        <v>1</v>
      </c>
      <c r="G110">
        <f ca="1">IF(F110=0,"",COUNTIF($F$2:F110,"&gt;0"))</f>
        <v>109</v>
      </c>
      <c r="H110" t="str">
        <f ca="1">IFERROR(INDEX(E:E,MATCH(ROW(F109),G:G,0)),"")</f>
        <v>Heksabromociklododekan (HBCDD)</v>
      </c>
    </row>
    <row r="111" spans="1:8" x14ac:dyDescent="0.25">
      <c r="A111" s="42" t="s">
        <v>305</v>
      </c>
      <c r="B111" s="42">
        <v>346</v>
      </c>
      <c r="C111" s="42" t="s">
        <v>306</v>
      </c>
      <c r="D111" s="42" t="s">
        <v>66</v>
      </c>
      <c r="E111" t="str">
        <f>IF(ISERROR(VLOOKUP(A111,'Obrazac B2'!$C$55:'Obrazac B2'!$C$58,1,FALSE)),A111,"")</f>
        <v>Heksaklorbenzen (HCB)</v>
      </c>
      <c r="F111">
        <f t="shared" ca="1" si="2"/>
        <v>1</v>
      </c>
      <c r="G111">
        <f ca="1">IF(F111=0,"",COUNTIF($F$2:F111,"&gt;0"))</f>
        <v>110</v>
      </c>
      <c r="H111" t="str">
        <f ca="1">IFERROR(INDEX(E:E,MATCH(ROW(F110),G:G,0)),"")</f>
        <v>Heksaklorbenzen (HCB)</v>
      </c>
    </row>
    <row r="112" spans="1:8" x14ac:dyDescent="0.25">
      <c r="A112" s="42" t="s">
        <v>307</v>
      </c>
      <c r="B112" s="42">
        <v>349</v>
      </c>
      <c r="C112" s="42" t="s">
        <v>308</v>
      </c>
      <c r="D112" s="42" t="s">
        <v>66</v>
      </c>
      <c r="E112" t="str">
        <f>IF(ISERROR(VLOOKUP(A112,'Obrazac B2'!$C$55:'Obrazac B2'!$C$58,1,FALSE)),A112,"")</f>
        <v>Heksaklorbutadien</v>
      </c>
      <c r="F112">
        <f t="shared" ca="1" si="2"/>
        <v>1</v>
      </c>
      <c r="G112">
        <f ca="1">IF(F112=0,"",COUNTIF($F$2:F112,"&gt;0"))</f>
        <v>111</v>
      </c>
      <c r="H112" t="str">
        <f ca="1">IFERROR(INDEX(E:E,MATCH(ROW(F111),G:G,0)),"")</f>
        <v>Heksaklorbutadien</v>
      </c>
    </row>
    <row r="113" spans="1:8" x14ac:dyDescent="0.25">
      <c r="A113" s="42" t="s">
        <v>309</v>
      </c>
      <c r="B113" s="42">
        <v>352</v>
      </c>
      <c r="C113" s="42" t="s">
        <v>310</v>
      </c>
      <c r="D113" s="42" t="s">
        <v>66</v>
      </c>
      <c r="E113" t="str">
        <f>IF(ISERROR(VLOOKUP(A113,'Obrazac B2'!$C$55:'Obrazac B2'!$C$58,1,FALSE)),A113,"")</f>
        <v>Heksaklorcikloheksan ukupni (HCH)</v>
      </c>
      <c r="F113">
        <f t="shared" ca="1" si="2"/>
        <v>1</v>
      </c>
      <c r="G113">
        <f ca="1">IF(F113=0,"",COUNTIF($F$2:F113,"&gt;0"))</f>
        <v>112</v>
      </c>
      <c r="H113" t="str">
        <f ca="1">IFERROR(INDEX(E:E,MATCH(ROW(F112),G:G,0)),"")</f>
        <v>Heksaklorcikloheksan ukupni (HCH)</v>
      </c>
    </row>
    <row r="114" spans="1:8" x14ac:dyDescent="0.25">
      <c r="A114" s="42" t="s">
        <v>311</v>
      </c>
      <c r="B114" s="42">
        <v>356</v>
      </c>
      <c r="C114" s="42" t="s">
        <v>312</v>
      </c>
      <c r="D114" s="42" t="s">
        <v>66</v>
      </c>
      <c r="E114" t="str">
        <f>IF(ISERROR(VLOOKUP(A114,'Obrazac B2'!$C$55:'Obrazac B2'!$C$58,1,FALSE)),A114,"")</f>
        <v>Heptaklor</v>
      </c>
      <c r="F114">
        <f t="shared" ca="1" si="2"/>
        <v>1</v>
      </c>
      <c r="G114">
        <f ca="1">IF(F114=0,"",COUNTIF($F$2:F114,"&gt;0"))</f>
        <v>113</v>
      </c>
      <c r="H114" t="str">
        <f ca="1">IFERROR(INDEX(E:E,MATCH(ROW(F113),G:G,0)),"")</f>
        <v>Heptaklor</v>
      </c>
    </row>
    <row r="115" spans="1:8" x14ac:dyDescent="0.25">
      <c r="A115" s="42" t="s">
        <v>313</v>
      </c>
      <c r="B115" s="42">
        <v>359</v>
      </c>
      <c r="C115" s="42" t="s">
        <v>314</v>
      </c>
      <c r="D115" s="42" t="s">
        <v>66</v>
      </c>
      <c r="E115" t="str">
        <f>IF(ISERROR(VLOOKUP(A115,'Obrazac B2'!$C$55:'Obrazac B2'!$C$58,1,FALSE)),A115,"")</f>
        <v>Heptaklorepoksid</v>
      </c>
      <c r="F115">
        <f t="shared" ca="1" si="2"/>
        <v>1</v>
      </c>
      <c r="G115">
        <f ca="1">IF(F115=0,"",COUNTIF($F$2:F115,"&gt;0"))</f>
        <v>114</v>
      </c>
      <c r="H115" t="str">
        <f ca="1">IFERROR(INDEX(E:E,MATCH(ROW(F114),G:G,0)),"")</f>
        <v>Heptaklorepoksid</v>
      </c>
    </row>
    <row r="116" spans="1:8" x14ac:dyDescent="0.25">
      <c r="A116" s="42" t="s">
        <v>315</v>
      </c>
      <c r="B116" s="42">
        <v>365</v>
      </c>
      <c r="C116" s="42" t="s">
        <v>316</v>
      </c>
      <c r="D116" s="42" t="s">
        <v>66</v>
      </c>
      <c r="E116" t="str">
        <f>IF(ISERROR(VLOOKUP(A116,'Obrazac B2'!$C$55:'Obrazac B2'!$C$58,1,FALSE)),A116,"")</f>
        <v>Indeno(1,2,3-cd)piren</v>
      </c>
      <c r="F116">
        <f t="shared" ca="1" si="2"/>
        <v>1</v>
      </c>
      <c r="G116">
        <f ca="1">IF(F116=0,"",COUNTIF($F$2:F116,"&gt;0"))</f>
        <v>115</v>
      </c>
      <c r="H116" t="str">
        <f ca="1">IFERROR(INDEX(E:E,MATCH(ROW(F115),G:G,0)),"")</f>
        <v>Indeno(1,2,3-cd)piren</v>
      </c>
    </row>
    <row r="117" spans="1:8" x14ac:dyDescent="0.25">
      <c r="A117" s="42" t="s">
        <v>317</v>
      </c>
      <c r="B117" s="42">
        <v>368</v>
      </c>
      <c r="C117" s="42" t="s">
        <v>318</v>
      </c>
      <c r="D117" s="42" t="s">
        <v>66</v>
      </c>
      <c r="E117" t="str">
        <f>IF(ISERROR(VLOOKUP(A117,'Obrazac B2'!$C$55:'Obrazac B2'!$C$58,1,FALSE)),A117,"")</f>
        <v>Izodrin</v>
      </c>
      <c r="F117">
        <f t="shared" ca="1" si="2"/>
        <v>1</v>
      </c>
      <c r="G117">
        <f ca="1">IF(F117=0,"",COUNTIF($F$2:F117,"&gt;0"))</f>
        <v>116</v>
      </c>
      <c r="H117" t="str">
        <f ca="1">IFERROR(INDEX(E:E,MATCH(ROW(F116),G:G,0)),"")</f>
        <v>Izodrin</v>
      </c>
    </row>
    <row r="118" spans="1:8" x14ac:dyDescent="0.25">
      <c r="A118" s="42" t="s">
        <v>319</v>
      </c>
      <c r="B118" s="42">
        <v>372</v>
      </c>
      <c r="C118" s="42" t="s">
        <v>320</v>
      </c>
      <c r="D118" s="42" t="s">
        <v>66</v>
      </c>
      <c r="E118" t="str">
        <f>IF(ISERROR(VLOOKUP(A118,'Obrazac B2'!$C$55:'Obrazac B2'!$C$58,1,FALSE)),A118,"")</f>
        <v>Izoproturon</v>
      </c>
      <c r="F118">
        <f t="shared" ca="1" si="2"/>
        <v>1</v>
      </c>
      <c r="G118">
        <f ca="1">IF(F118=0,"",COUNTIF($F$2:F118,"&gt;0"))</f>
        <v>117</v>
      </c>
      <c r="H118" t="str">
        <f ca="1">IFERROR(INDEX(E:E,MATCH(ROW(F117),G:G,0)),"")</f>
        <v>Izoproturon</v>
      </c>
    </row>
    <row r="119" spans="1:8" x14ac:dyDescent="0.25">
      <c r="A119" s="42" t="s">
        <v>321</v>
      </c>
      <c r="B119" s="42">
        <v>375</v>
      </c>
      <c r="C119" s="42" t="s">
        <v>322</v>
      </c>
      <c r="D119" s="42" t="s">
        <v>66</v>
      </c>
      <c r="E119" t="str">
        <f>IF(ISERROR(VLOOKUP(A119,'Obrazac B2'!$C$55:'Obrazac B2'!$C$58,1,FALSE)),A119,"")</f>
        <v>Kadmij otopljeni</v>
      </c>
      <c r="F119">
        <f t="shared" ca="1" si="2"/>
        <v>1</v>
      </c>
      <c r="G119">
        <f ca="1">IF(F119=0,"",COUNTIF($F$2:F119,"&gt;0"))</f>
        <v>118</v>
      </c>
      <c r="H119" t="str">
        <f ca="1">IFERROR(INDEX(E:E,MATCH(ROW(F118),G:G,0)),"")</f>
        <v>Kadmij otopljeni</v>
      </c>
    </row>
    <row r="120" spans="1:8" x14ac:dyDescent="0.25">
      <c r="A120" s="42" t="s">
        <v>323</v>
      </c>
      <c r="B120" s="42">
        <v>377</v>
      </c>
      <c r="C120" s="42" t="s">
        <v>324</v>
      </c>
      <c r="D120" s="42" t="s">
        <v>66</v>
      </c>
      <c r="E120" t="str">
        <f>IF(ISERROR(VLOOKUP(A120,'Obrazac B2'!$C$55:'Obrazac B2'!$C$58,1,FALSE)),A120,"")</f>
        <v>Kadmij ukupni</v>
      </c>
      <c r="F120">
        <f t="shared" ca="1" si="2"/>
        <v>1</v>
      </c>
      <c r="G120">
        <f ca="1">IF(F120=0,"",COUNTIF($F$2:F120,"&gt;0"))</f>
        <v>119</v>
      </c>
      <c r="H120" t="str">
        <f ca="1">IFERROR(INDEX(E:E,MATCH(ROW(F119),G:G,0)),"")</f>
        <v>Kadmij ukupni</v>
      </c>
    </row>
    <row r="121" spans="1:8" x14ac:dyDescent="0.25">
      <c r="A121" s="42" t="s">
        <v>325</v>
      </c>
      <c r="B121" s="42">
        <v>383</v>
      </c>
      <c r="C121" s="42" t="s">
        <v>326</v>
      </c>
      <c r="D121" s="42" t="s">
        <v>157</v>
      </c>
      <c r="E121" t="str">
        <f>IF(ISERROR(VLOOKUP(A121,'Obrazac B2'!$C$55:'Obrazac B2'!$C$58,1,FALSE)),A121,"")</f>
        <v>Kjeldahl dušik</v>
      </c>
      <c r="F121">
        <f t="shared" ca="1" si="2"/>
        <v>1</v>
      </c>
      <c r="G121">
        <f ca="1">IF(F121=0,"",COUNTIF($F$2:F121,"&gt;0"))</f>
        <v>120</v>
      </c>
      <c r="H121" t="str">
        <f ca="1">IFERROR(INDEX(E:E,MATCH(ROW(F120),G:G,0)),"")</f>
        <v>Kjeldahl dušik</v>
      </c>
    </row>
    <row r="122" spans="1:8" x14ac:dyDescent="0.25">
      <c r="A122" s="42" t="s">
        <v>327</v>
      </c>
      <c r="B122" s="42">
        <v>384</v>
      </c>
      <c r="C122" s="42" t="s">
        <v>328</v>
      </c>
      <c r="D122" s="42" t="s">
        <v>84</v>
      </c>
      <c r="E122" t="str">
        <f>IF(ISERROR(VLOOKUP(A122,'Obrazac B2'!$C$55:'Obrazac B2'!$C$58,1,FALSE)),A122,"")</f>
        <v>Klaritromicin</v>
      </c>
      <c r="F122">
        <f t="shared" ca="1" si="2"/>
        <v>1</v>
      </c>
      <c r="G122">
        <f ca="1">IF(F122=0,"",COUNTIF($F$2:F122,"&gt;0"))</f>
        <v>121</v>
      </c>
      <c r="H122" t="str">
        <f ca="1">IFERROR(INDEX(E:E,MATCH(ROW(F121),G:G,0)),"")</f>
        <v>Klaritromicin</v>
      </c>
    </row>
    <row r="123" spans="1:8" x14ac:dyDescent="0.25">
      <c r="A123" s="42" t="s">
        <v>329</v>
      </c>
      <c r="B123" s="42">
        <v>389</v>
      </c>
      <c r="C123" s="42" t="s">
        <v>330</v>
      </c>
      <c r="D123" s="42" t="s">
        <v>66</v>
      </c>
      <c r="E123" t="str">
        <f>IF(ISERROR(VLOOKUP(A123,'Obrazac B2'!$C$55:'Obrazac B2'!$C$58,1,FALSE)),A123,"")</f>
        <v>Klorfenvinfos</v>
      </c>
      <c r="F123">
        <f t="shared" ca="1" si="2"/>
        <v>1</v>
      </c>
      <c r="G123">
        <f ca="1">IF(F123=0,"",COUNTIF($F$2:F123,"&gt;0"))</f>
        <v>122</v>
      </c>
      <c r="H123" t="str">
        <f ca="1">IFERROR(INDEX(E:E,MATCH(ROW(F122),G:G,0)),"")</f>
        <v>Klorfenvinfos</v>
      </c>
    </row>
    <row r="124" spans="1:8" x14ac:dyDescent="0.25">
      <c r="A124" s="42" t="s">
        <v>331</v>
      </c>
      <c r="B124" s="42">
        <v>391</v>
      </c>
      <c r="C124" s="42" t="s">
        <v>332</v>
      </c>
      <c r="D124" s="42" t="s">
        <v>66</v>
      </c>
      <c r="E124" t="str">
        <f>IF(ISERROR(VLOOKUP(A124,'Obrazac B2'!$C$55:'Obrazac B2'!$C$58,1,FALSE)),A124,"")</f>
        <v>Kloridi</v>
      </c>
      <c r="F124">
        <f t="shared" ca="1" si="2"/>
        <v>1</v>
      </c>
      <c r="G124">
        <f ca="1">IF(F124=0,"",COUNTIF($F$2:F124,"&gt;0"))</f>
        <v>123</v>
      </c>
      <c r="H124" t="str">
        <f ca="1">IFERROR(INDEX(E:E,MATCH(ROW(F123),G:G,0)),"")</f>
        <v>Kloridi</v>
      </c>
    </row>
    <row r="125" spans="1:8" x14ac:dyDescent="0.25">
      <c r="A125" s="42" t="s">
        <v>333</v>
      </c>
      <c r="B125" s="42">
        <v>398</v>
      </c>
      <c r="C125" s="42" t="s">
        <v>334</v>
      </c>
      <c r="D125" s="42" t="s">
        <v>66</v>
      </c>
      <c r="E125" t="str">
        <f>IF(ISERROR(VLOOKUP(A125,'Obrazac B2'!$C$55:'Obrazac B2'!$C$58,1,FALSE)),A125,"")</f>
        <v>Klorpirifos (-etil)</v>
      </c>
      <c r="F125">
        <f t="shared" ca="1" si="2"/>
        <v>1</v>
      </c>
      <c r="G125">
        <f ca="1">IF(F125=0,"",COUNTIF($F$2:F125,"&gt;0"))</f>
        <v>124</v>
      </c>
      <c r="H125" t="str">
        <f ca="1">IFERROR(INDEX(E:E,MATCH(ROW(F124),G:G,0)),"")</f>
        <v>Klorpirifos (-etil)</v>
      </c>
    </row>
    <row r="126" spans="1:8" x14ac:dyDescent="0.25">
      <c r="A126" s="42" t="s">
        <v>335</v>
      </c>
      <c r="B126" s="42">
        <v>404</v>
      </c>
      <c r="C126" s="42" t="s">
        <v>336</v>
      </c>
      <c r="D126" s="42" t="s">
        <v>66</v>
      </c>
      <c r="E126" t="str">
        <f>IF(ISERROR(VLOOKUP(A126,'Obrazac B2'!$C$55:'Obrazac B2'!$C$58,1,FALSE)),A126,"")</f>
        <v>Kobalt otopljeni</v>
      </c>
      <c r="F126">
        <f t="shared" ca="1" si="2"/>
        <v>1</v>
      </c>
      <c r="G126">
        <f ca="1">IF(F126=0,"",COUNTIF($F$2:F126,"&gt;0"))</f>
        <v>125</v>
      </c>
      <c r="H126" t="str">
        <f ca="1">IFERROR(INDEX(E:E,MATCH(ROW(F125),G:G,0)),"")</f>
        <v>Kobalt otopljeni</v>
      </c>
    </row>
    <row r="127" spans="1:8" x14ac:dyDescent="0.25">
      <c r="A127" s="42" t="s">
        <v>337</v>
      </c>
      <c r="B127" s="42">
        <v>406</v>
      </c>
      <c r="C127" s="42" t="s">
        <v>338</v>
      </c>
      <c r="D127" s="42" t="s">
        <v>66</v>
      </c>
      <c r="E127" t="str">
        <f>IF(ISERROR(VLOOKUP(A127,'Obrazac B2'!$C$55:'Obrazac B2'!$C$58,1,FALSE)),A127,"")</f>
        <v>Kobalt ukupni</v>
      </c>
      <c r="F127">
        <f t="shared" ca="1" si="2"/>
        <v>1</v>
      </c>
      <c r="G127">
        <f ca="1">IF(F127=0,"",COUNTIF($F$2:F127,"&gt;0"))</f>
        <v>126</v>
      </c>
      <c r="H127" t="str">
        <f ca="1">IFERROR(INDEX(E:E,MATCH(ROW(F126),G:G,0)),"")</f>
        <v>Kobalt ukupni</v>
      </c>
    </row>
    <row r="128" spans="1:8" x14ac:dyDescent="0.25">
      <c r="A128" s="42" t="s">
        <v>339</v>
      </c>
      <c r="B128" s="42">
        <v>409</v>
      </c>
      <c r="C128" s="42" t="s">
        <v>340</v>
      </c>
      <c r="D128" s="42" t="s">
        <v>66</v>
      </c>
      <c r="E128" t="str">
        <f>IF(ISERROR(VLOOKUP(A128,'Obrazac B2'!$C$55:'Obrazac B2'!$C$58,1,FALSE)),A128,"")</f>
        <v>Kositar otopljeni</v>
      </c>
      <c r="F128">
        <f t="shared" ca="1" si="2"/>
        <v>1</v>
      </c>
      <c r="G128">
        <f ca="1">IF(F128=0,"",COUNTIF($F$2:F128,"&gt;0"))</f>
        <v>127</v>
      </c>
      <c r="H128" t="str">
        <f ca="1">IFERROR(INDEX(E:E,MATCH(ROW(F127),G:G,0)),"")</f>
        <v>Kositar otopljeni</v>
      </c>
    </row>
    <row r="129" spans="1:8" x14ac:dyDescent="0.25">
      <c r="A129" s="42" t="s">
        <v>341</v>
      </c>
      <c r="B129" s="42">
        <v>411</v>
      </c>
      <c r="C129" s="42" t="s">
        <v>342</v>
      </c>
      <c r="D129" s="42" t="s">
        <v>66</v>
      </c>
      <c r="E129" t="str">
        <f>IF(ISERROR(VLOOKUP(A129,'Obrazac B2'!$C$55:'Obrazac B2'!$C$58,1,FALSE)),A129,"")</f>
        <v>Kositar ukupni</v>
      </c>
      <c r="F129">
        <f t="shared" ca="1" si="2"/>
        <v>1</v>
      </c>
      <c r="G129">
        <f ca="1">IF(F129=0,"",COUNTIF($F$2:F129,"&gt;0"))</f>
        <v>128</v>
      </c>
      <c r="H129" t="str">
        <f ca="1">IFERROR(INDEX(E:E,MATCH(ROW(F128),G:G,0)),"")</f>
        <v>Kositar ukupni</v>
      </c>
    </row>
    <row r="130" spans="1:8" x14ac:dyDescent="0.25">
      <c r="A130" s="42" t="s">
        <v>343</v>
      </c>
      <c r="B130" s="42">
        <v>413</v>
      </c>
      <c r="C130" s="42" t="s">
        <v>344</v>
      </c>
      <c r="D130" s="42" t="s">
        <v>213</v>
      </c>
      <c r="E130" t="str">
        <f>IF(ISERROR(VLOOKUP(A130,'Obrazac B2'!$C$55:'Obrazac B2'!$C$58,1,FALSE)),A130,"")</f>
        <v>KPKCr teret</v>
      </c>
      <c r="F130">
        <f t="shared" ca="1" si="2"/>
        <v>1</v>
      </c>
      <c r="G130">
        <f ca="1">IF(F130=0,"",COUNTIF($F$2:F130,"&gt;0"))</f>
        <v>129</v>
      </c>
      <c r="H130" t="str">
        <f ca="1">IFERROR(INDEX(E:E,MATCH(ROW(F129),G:G,0)),"")</f>
        <v>KPKCr teret</v>
      </c>
    </row>
    <row r="131" spans="1:8" x14ac:dyDescent="0.25">
      <c r="A131" s="42" t="s">
        <v>345</v>
      </c>
      <c r="B131" s="42">
        <v>414</v>
      </c>
      <c r="C131" s="42" t="s">
        <v>346</v>
      </c>
      <c r="D131" s="42" t="s">
        <v>210</v>
      </c>
      <c r="E131" t="str">
        <f>IF(ISERROR(VLOOKUP(A131,'Obrazac B2'!$C$55:'Obrazac B2'!$C$58,1,FALSE)),A131,"")</f>
        <v>KPK-Mn</v>
      </c>
      <c r="F131">
        <f t="shared" ca="1" si="2"/>
        <v>1</v>
      </c>
      <c r="G131">
        <f ca="1">IF(F131=0,"",COUNTIF($F$2:F131,"&gt;0"))</f>
        <v>130</v>
      </c>
      <c r="H131" t="str">
        <f ca="1">IFERROR(INDEX(E:E,MATCH(ROW(F130),G:G,0)),"")</f>
        <v>KPK-Mn</v>
      </c>
    </row>
    <row r="132" spans="1:8" x14ac:dyDescent="0.25">
      <c r="A132" s="42" t="s">
        <v>795</v>
      </c>
      <c r="B132" s="42">
        <v>415</v>
      </c>
      <c r="C132" s="42" t="s">
        <v>347</v>
      </c>
      <c r="D132" s="42" t="s">
        <v>66</v>
      </c>
      <c r="E132" t="str">
        <f>IF(ISERROR(VLOOKUP(A132,'Obrazac B2'!$C$55:'Obrazac B2'!$C$58,1,FALSE)),A132,"")</f>
        <v>Krom 3+</v>
      </c>
      <c r="F132">
        <f t="shared" ref="F132:F198" ca="1" si="3">IFERROR(SEARCH(INDIRECT(CELL("address")),E132),0)</f>
        <v>1</v>
      </c>
      <c r="G132">
        <f ca="1">IF(F132=0,"",COUNTIF($F$2:F132,"&gt;0"))</f>
        <v>131</v>
      </c>
      <c r="H132" t="str">
        <f ca="1">IFERROR(INDEX(E:E,MATCH(ROW(F131),G:G,0)),"")</f>
        <v>Krom 3+</v>
      </c>
    </row>
    <row r="133" spans="1:8" x14ac:dyDescent="0.25">
      <c r="A133" s="42" t="s">
        <v>796</v>
      </c>
      <c r="B133" s="42">
        <v>416</v>
      </c>
      <c r="C133" s="42" t="s">
        <v>348</v>
      </c>
      <c r="D133" s="42" t="s">
        <v>66</v>
      </c>
      <c r="E133" t="str">
        <f>IF(ISERROR(VLOOKUP(A133,'Obrazac B2'!$C$55:'Obrazac B2'!$C$58,1,FALSE)),A133,"")</f>
        <v>Krom 6+</v>
      </c>
      <c r="F133">
        <f t="shared" ca="1" si="3"/>
        <v>1</v>
      </c>
      <c r="G133">
        <f ca="1">IF(F133=0,"",COUNTIF($F$2:F133,"&gt;0"))</f>
        <v>132</v>
      </c>
      <c r="H133" t="str">
        <f ca="1">IFERROR(INDEX(E:E,MATCH(ROW(F132),G:G,0)),"")</f>
        <v>Krom 6+</v>
      </c>
    </row>
    <row r="134" spans="1:8" x14ac:dyDescent="0.25">
      <c r="A134" s="42" t="s">
        <v>349</v>
      </c>
      <c r="B134" s="42">
        <v>418</v>
      </c>
      <c r="C134" s="42" t="s">
        <v>350</v>
      </c>
      <c r="D134" s="42" t="s">
        <v>66</v>
      </c>
      <c r="E134" t="str">
        <f>IF(ISERROR(VLOOKUP(A134,'Obrazac B2'!$C$55:'Obrazac B2'!$C$58,1,FALSE)),A134,"")</f>
        <v>Krom otopljeni</v>
      </c>
      <c r="F134">
        <f t="shared" ca="1" si="3"/>
        <v>1</v>
      </c>
      <c r="G134">
        <f ca="1">IF(F134=0,"",COUNTIF($F$2:F134,"&gt;0"))</f>
        <v>133</v>
      </c>
      <c r="H134" t="str">
        <f ca="1">IFERROR(INDEX(E:E,MATCH(ROW(F133),G:G,0)),"")</f>
        <v>Krom otopljeni</v>
      </c>
    </row>
    <row r="135" spans="1:8" x14ac:dyDescent="0.25">
      <c r="A135" s="42" t="s">
        <v>351</v>
      </c>
      <c r="B135" s="42">
        <v>420</v>
      </c>
      <c r="C135" s="42" t="s">
        <v>352</v>
      </c>
      <c r="D135" s="42" t="s">
        <v>66</v>
      </c>
      <c r="E135" t="str">
        <f>IF(ISERROR(VLOOKUP(A135,'Obrazac B2'!$C$55:'Obrazac B2'!$C$58,1,FALSE)),A135,"")</f>
        <v>Krom ukupni</v>
      </c>
      <c r="F135">
        <f t="shared" ca="1" si="3"/>
        <v>1</v>
      </c>
      <c r="G135">
        <f ca="1">IF(F135=0,"",COUNTIF($F$2:F135,"&gt;0"))</f>
        <v>134</v>
      </c>
      <c r="H135" t="str">
        <f ca="1">IFERROR(INDEX(E:E,MATCH(ROW(F134),G:G,0)),"")</f>
        <v>Krom ukupni</v>
      </c>
    </row>
    <row r="136" spans="1:8" x14ac:dyDescent="0.25">
      <c r="A136" s="42" t="s">
        <v>353</v>
      </c>
      <c r="B136" s="42">
        <v>424</v>
      </c>
      <c r="C136" s="42" t="s">
        <v>354</v>
      </c>
      <c r="D136" s="42" t="s">
        <v>66</v>
      </c>
      <c r="E136" t="str">
        <f>IF(ISERROR(VLOOKUP(A136,'Obrazac B2'!$C$55:'Obrazac B2'!$C$58,1,FALSE)),A136,"")</f>
        <v>Ksilen ukupni</v>
      </c>
      <c r="F136">
        <f t="shared" ca="1" si="3"/>
        <v>1</v>
      </c>
      <c r="G136">
        <f ca="1">IF(F136=0,"",COUNTIF($F$2:F136,"&gt;0"))</f>
        <v>135</v>
      </c>
      <c r="H136" t="str">
        <f ca="1">IFERROR(INDEX(E:E,MATCH(ROW(F135),G:G,0)),"")</f>
        <v>Ksilen ukupni</v>
      </c>
    </row>
    <row r="137" spans="1:8" x14ac:dyDescent="0.25">
      <c r="A137" s="42" t="s">
        <v>355</v>
      </c>
      <c r="B137" s="42">
        <v>428</v>
      </c>
      <c r="C137" s="42" t="s">
        <v>356</v>
      </c>
      <c r="D137" s="42" t="s">
        <v>66</v>
      </c>
      <c r="E137" t="str">
        <f>IF(ISERROR(VLOOKUP(A137,'Obrazac B2'!$C$55:'Obrazac B2'!$C$58,1,FALSE)),A137,"")</f>
        <v>Kvinoksifen</v>
      </c>
      <c r="F137">
        <f t="shared" ca="1" si="3"/>
        <v>1</v>
      </c>
      <c r="G137">
        <f ca="1">IF(F137=0,"",COUNTIF($F$2:F137,"&gt;0"))</f>
        <v>136</v>
      </c>
      <c r="H137" t="str">
        <f ca="1">IFERROR(INDEX(E:E,MATCH(ROW(F136),G:G,0)),"")</f>
        <v>Kvinoksifen</v>
      </c>
    </row>
    <row r="138" spans="1:8" x14ac:dyDescent="0.25">
      <c r="A138" s="42" t="s">
        <v>759</v>
      </c>
      <c r="B138" s="42">
        <v>430</v>
      </c>
      <c r="C138" s="42" t="s">
        <v>357</v>
      </c>
      <c r="D138" s="42" t="s">
        <v>66</v>
      </c>
      <c r="E138" t="str">
        <f>IF(ISERROR(VLOOKUP(A138,'Obrazac B2'!$C$55:'Obrazac B2'!$C$58,1,FALSE)),A138,"")</f>
        <v>Lakohlapljivi aromatski ugljikovodici (BTEX)</v>
      </c>
      <c r="F138">
        <f t="shared" ca="1" si="3"/>
        <v>1</v>
      </c>
      <c r="G138">
        <f ca="1">IF(F138=0,"",COUNTIF($F$2:F138,"&gt;0"))</f>
        <v>137</v>
      </c>
      <c r="H138" t="str">
        <f ca="1">IFERROR(INDEX(E:E,MATCH(ROW(F137),G:G,0)),"")</f>
        <v>Lakohlapljivi aromatski ugljikovodici (BTEX)</v>
      </c>
    </row>
    <row r="139" spans="1:8" x14ac:dyDescent="0.25">
      <c r="A139" s="42" t="s">
        <v>814</v>
      </c>
      <c r="B139" s="42">
        <v>1195</v>
      </c>
      <c r="C139" s="42" t="s">
        <v>815</v>
      </c>
      <c r="D139" s="42" t="s">
        <v>84</v>
      </c>
      <c r="E139" t="str">
        <f>IF(ISERROR(VLOOKUP(A139,'Obrazac B2'!$C$55:'Obrazac B2'!$C$58,1,FALSE)),A139,"")</f>
        <v>Levotiroksin natrij hidrat</v>
      </c>
      <c r="F139">
        <f t="shared" ref="F139" ca="1" si="4">IFERROR(SEARCH(INDIRECT(CELL("address")),E139),0)</f>
        <v>1</v>
      </c>
      <c r="G139">
        <f ca="1">IF(F139=0,"",COUNTIF($F$2:F139,"&gt;0"))</f>
        <v>138</v>
      </c>
      <c r="H139" t="str">
        <f ca="1">IFERROR(INDEX(E:E,MATCH(ROW(F138),G:G,0)),"")</f>
        <v>Levotiroksin natrij hidrat</v>
      </c>
    </row>
    <row r="140" spans="1:8" x14ac:dyDescent="0.25">
      <c r="A140" s="42" t="s">
        <v>360</v>
      </c>
      <c r="B140" s="42">
        <v>433</v>
      </c>
      <c r="C140" s="42" t="s">
        <v>361</v>
      </c>
      <c r="D140" s="42" t="s">
        <v>66</v>
      </c>
      <c r="E140" t="str">
        <f>IF(ISERROR(VLOOKUP(A140,'Obrazac B2'!$C$55:'Obrazac B2'!$C$58,1,FALSE)),A140,"")</f>
        <v>Litij otopljeni</v>
      </c>
      <c r="F140">
        <f t="shared" ca="1" si="3"/>
        <v>1</v>
      </c>
      <c r="G140">
        <f ca="1">IF(F140=0,"",COUNTIF($F$2:F140,"&gt;0"))</f>
        <v>139</v>
      </c>
      <c r="H140" t="str">
        <f ca="1">IFERROR(INDEX(E:E,MATCH(ROW(F139),G:G,0)),"")</f>
        <v>Litij otopljeni</v>
      </c>
    </row>
    <row r="141" spans="1:8" x14ac:dyDescent="0.25">
      <c r="A141" s="42" t="s">
        <v>362</v>
      </c>
      <c r="B141" s="42">
        <v>434</v>
      </c>
      <c r="C141" s="42" t="s">
        <v>363</v>
      </c>
      <c r="D141" s="42" t="s">
        <v>66</v>
      </c>
      <c r="E141" t="str">
        <f>IF(ISERROR(VLOOKUP(A141,'Obrazac B2'!$C$55:'Obrazac B2'!$C$58,1,FALSE)),A141,"")</f>
        <v>Litij ukupni</v>
      </c>
      <c r="F141">
        <f t="shared" ca="1" si="3"/>
        <v>1</v>
      </c>
      <c r="G141">
        <f ca="1">IF(F141=0,"",COUNTIF($F$2:F141,"&gt;0"))</f>
        <v>140</v>
      </c>
      <c r="H141" t="str">
        <f ca="1">IFERROR(INDEX(E:E,MATCH(ROW(F140),G:G,0)),"")</f>
        <v>Litij ukupni</v>
      </c>
    </row>
    <row r="142" spans="1:8" x14ac:dyDescent="0.25">
      <c r="A142" s="42" t="s">
        <v>364</v>
      </c>
      <c r="B142" s="42">
        <v>435</v>
      </c>
      <c r="C142" s="42" t="s">
        <v>365</v>
      </c>
      <c r="D142" s="42" t="s">
        <v>66</v>
      </c>
      <c r="E142" t="str">
        <f>IF(ISERROR(VLOOKUP(A142,'Obrazac B2'!$C$55:'Obrazac B2'!$C$58,1,FALSE)),A142,"")</f>
        <v>Magnezij</v>
      </c>
      <c r="F142">
        <f t="shared" ca="1" si="3"/>
        <v>1</v>
      </c>
      <c r="G142">
        <f ca="1">IF(F142=0,"",COUNTIF($F$2:F142,"&gt;0"))</f>
        <v>141</v>
      </c>
      <c r="H142" t="str">
        <f ca="1">IFERROR(INDEX(E:E,MATCH(ROW(F141),G:G,0)),"")</f>
        <v>Magnezij</v>
      </c>
    </row>
    <row r="143" spans="1:8" x14ac:dyDescent="0.25">
      <c r="A143" s="42" t="s">
        <v>366</v>
      </c>
      <c r="B143" s="42">
        <v>437</v>
      </c>
      <c r="C143" s="42" t="s">
        <v>367</v>
      </c>
      <c r="D143" s="42" t="s">
        <v>66</v>
      </c>
      <c r="E143" t="str">
        <f>IF(ISERROR(VLOOKUP(A143,'Obrazac B2'!$C$55:'Obrazac B2'!$C$58,1,FALSE)),A143,"")</f>
        <v>Malation</v>
      </c>
      <c r="F143">
        <f t="shared" ca="1" si="3"/>
        <v>1</v>
      </c>
      <c r="G143">
        <f ca="1">IF(F143=0,"",COUNTIF($F$2:F143,"&gt;0"))</f>
        <v>142</v>
      </c>
      <c r="H143" t="str">
        <f ca="1">IFERROR(INDEX(E:E,MATCH(ROW(F142),G:G,0)),"")</f>
        <v>Malation</v>
      </c>
    </row>
    <row r="144" spans="1:8" x14ac:dyDescent="0.25">
      <c r="A144" s="42" t="s">
        <v>368</v>
      </c>
      <c r="B144" s="42">
        <v>439</v>
      </c>
      <c r="C144" s="42" t="s">
        <v>369</v>
      </c>
      <c r="D144" s="42" t="s">
        <v>66</v>
      </c>
      <c r="E144" t="str">
        <f>IF(ISERROR(VLOOKUP(A144,'Obrazac B2'!$C$55:'Obrazac B2'!$C$58,1,FALSE)),A144,"")</f>
        <v>Mangan otopljeni</v>
      </c>
      <c r="F144">
        <f t="shared" ca="1" si="3"/>
        <v>1</v>
      </c>
      <c r="G144">
        <f ca="1">IF(F144=0,"",COUNTIF($F$2:F144,"&gt;0"))</f>
        <v>143</v>
      </c>
      <c r="H144" t="str">
        <f ca="1">IFERROR(INDEX(E:E,MATCH(ROW(F143),G:G,0)),"")</f>
        <v>Mangan otopljeni</v>
      </c>
    </row>
    <row r="145" spans="1:8" x14ac:dyDescent="0.25">
      <c r="A145" s="42" t="s">
        <v>370</v>
      </c>
      <c r="B145" s="42">
        <v>441</v>
      </c>
      <c r="C145" s="42" t="s">
        <v>371</v>
      </c>
      <c r="D145" s="42" t="s">
        <v>66</v>
      </c>
      <c r="E145" t="str">
        <f>IF(ISERROR(VLOOKUP(A145,'Obrazac B2'!$C$55:'Obrazac B2'!$C$58,1,FALSE)),A145,"")</f>
        <v>Mangan ukupni</v>
      </c>
      <c r="F145">
        <f t="shared" ca="1" si="3"/>
        <v>1</v>
      </c>
      <c r="G145">
        <f ca="1">IF(F145=0,"",COUNTIF($F$2:F145,"&gt;0"))</f>
        <v>144</v>
      </c>
      <c r="H145" t="str">
        <f ca="1">IFERROR(INDEX(E:E,MATCH(ROW(F144),G:G,0)),"")</f>
        <v>Mangan ukupni</v>
      </c>
    </row>
    <row r="146" spans="1:8" x14ac:dyDescent="0.25">
      <c r="A146" s="42" t="s">
        <v>804</v>
      </c>
      <c r="B146" s="42">
        <v>922</v>
      </c>
      <c r="C146" s="42" t="s">
        <v>805</v>
      </c>
      <c r="D146" s="42" t="s">
        <v>84</v>
      </c>
      <c r="E146" t="str">
        <f>IF(ISERROR(VLOOKUP(A146,'Obrazac B2'!$C$55:'Obrazac B2'!$C$58,1,FALSE)),A146,"")</f>
        <v>Memantin</v>
      </c>
      <c r="F146">
        <f t="shared" ref="F146:F147" ca="1" si="5">IFERROR(SEARCH(INDIRECT(CELL("address")),E146),0)</f>
        <v>1</v>
      </c>
      <c r="G146">
        <f ca="1">IF(F146=0,"",COUNTIF($F$2:F146,"&gt;0"))</f>
        <v>145</v>
      </c>
      <c r="H146" t="str">
        <f ca="1">IFERROR(INDEX(E:E,MATCH(ROW(F145),G:G,0)),"")</f>
        <v>Memantin</v>
      </c>
    </row>
    <row r="147" spans="1:8" x14ac:dyDescent="0.25">
      <c r="A147" s="42" t="s">
        <v>812</v>
      </c>
      <c r="B147" s="42">
        <v>1194</v>
      </c>
      <c r="C147" s="42" t="s">
        <v>813</v>
      </c>
      <c r="D147" s="42" t="s">
        <v>84</v>
      </c>
      <c r="E147" t="str">
        <f>IF(ISERROR(VLOOKUP(A147,'Obrazac B2'!$C$55:'Obrazac B2'!$C$58,1,FALSE)),A147,"")</f>
        <v>Metionin, DL-</v>
      </c>
      <c r="F147">
        <f t="shared" ca="1" si="5"/>
        <v>1</v>
      </c>
      <c r="G147">
        <f ca="1">IF(F147=0,"",COUNTIF($F$2:F147,"&gt;0"))</f>
        <v>146</v>
      </c>
      <c r="H147" t="str">
        <f ca="1">IFERROR(INDEX(E:E,MATCH(ROW(F146),G:G,0)),"")</f>
        <v>Metionin, DL-</v>
      </c>
    </row>
    <row r="148" spans="1:8" x14ac:dyDescent="0.25">
      <c r="A148" s="42" t="s">
        <v>372</v>
      </c>
      <c r="B148" s="42">
        <v>453</v>
      </c>
      <c r="C148" s="42" t="s">
        <v>373</v>
      </c>
      <c r="D148" s="42" t="s">
        <v>66</v>
      </c>
      <c r="E148" t="str">
        <f>IF(ISERROR(VLOOKUP(A148,'Obrazac B2'!$C$55:'Obrazac B2'!$C$58,1,FALSE)),A148,"")</f>
        <v>Metoksiklor</v>
      </c>
      <c r="F148">
        <f t="shared" ca="1" si="3"/>
        <v>1</v>
      </c>
      <c r="G148">
        <f ca="1">IF(F148=0,"",COUNTIF($F$2:F148,"&gt;0"))</f>
        <v>147</v>
      </c>
      <c r="H148" t="str">
        <f ca="1">IFERROR(INDEX(E:E,MATCH(ROW(F147),G:G,0)),"")</f>
        <v>Metoksiklor</v>
      </c>
    </row>
    <row r="149" spans="1:8" x14ac:dyDescent="0.25">
      <c r="A149" s="42" t="s">
        <v>374</v>
      </c>
      <c r="B149" s="42">
        <v>464</v>
      </c>
      <c r="C149" s="42" t="s">
        <v>375</v>
      </c>
      <c r="D149" s="42" t="s">
        <v>66</v>
      </c>
      <c r="E149" t="str">
        <f>IF(ISERROR(VLOOKUP(A149,'Obrazac B2'!$C$55:'Obrazac B2'!$C$58,1,FALSE)),A149,"")</f>
        <v>m-ksilen</v>
      </c>
      <c r="F149">
        <f t="shared" ca="1" si="3"/>
        <v>1</v>
      </c>
      <c r="G149">
        <f ca="1">IF(F149=0,"",COUNTIF($F$2:F149,"&gt;0"))</f>
        <v>148</v>
      </c>
      <c r="H149" t="str">
        <f ca="1">IFERROR(INDEX(E:E,MATCH(ROW(F148),G:G,0)),"")</f>
        <v>m-ksilen</v>
      </c>
    </row>
    <row r="150" spans="1:8" x14ac:dyDescent="0.25">
      <c r="A150" s="42" t="s">
        <v>376</v>
      </c>
      <c r="B150" s="42">
        <v>467</v>
      </c>
      <c r="C150" s="42" t="s">
        <v>377</v>
      </c>
      <c r="D150" s="42" t="s">
        <v>66</v>
      </c>
      <c r="E150" t="str">
        <f>IF(ISERROR(VLOOKUP(A150,'Obrazac B2'!$C$55:'Obrazac B2'!$C$58,1,FALSE)),A150,"")</f>
        <v>m-ksilen+p-ksilen</v>
      </c>
      <c r="F150">
        <f t="shared" ca="1" si="3"/>
        <v>1</v>
      </c>
      <c r="G150">
        <f ca="1">IF(F150=0,"",COUNTIF($F$2:F150,"&gt;0"))</f>
        <v>149</v>
      </c>
      <c r="H150" t="str">
        <f ca="1">IFERROR(INDEX(E:E,MATCH(ROW(F149),G:G,0)),"")</f>
        <v>m-ksilen+p-ksilen</v>
      </c>
    </row>
    <row r="151" spans="1:8" x14ac:dyDescent="0.25">
      <c r="A151" s="42" t="s">
        <v>378</v>
      </c>
      <c r="B151" s="42">
        <v>469</v>
      </c>
      <c r="C151" s="42" t="s">
        <v>379</v>
      </c>
      <c r="D151" s="42" t="s">
        <v>66</v>
      </c>
      <c r="E151" t="str">
        <f>IF(ISERROR(VLOOKUP(A151,'Obrazac B2'!$C$55:'Obrazac B2'!$C$58,1,FALSE)),A151,"")</f>
        <v>Molibden otopljeni</v>
      </c>
      <c r="F151">
        <f t="shared" ca="1" si="3"/>
        <v>1</v>
      </c>
      <c r="G151">
        <f ca="1">IF(F151=0,"",COUNTIF($F$2:F151,"&gt;0"))</f>
        <v>150</v>
      </c>
      <c r="H151" t="str">
        <f ca="1">IFERROR(INDEX(E:E,MATCH(ROW(F150),G:G,0)),"")</f>
        <v>Molibden otopljeni</v>
      </c>
    </row>
    <row r="152" spans="1:8" x14ac:dyDescent="0.25">
      <c r="A152" s="42" t="s">
        <v>380</v>
      </c>
      <c r="B152" s="42">
        <v>470</v>
      </c>
      <c r="C152" s="42" t="s">
        <v>381</v>
      </c>
      <c r="D152" s="42" t="s">
        <v>66</v>
      </c>
      <c r="E152" t="str">
        <f>IF(ISERROR(VLOOKUP(A152,'Obrazac B2'!$C$55:'Obrazac B2'!$C$58,1,FALSE)),A152,"")</f>
        <v>Molibden ukupni</v>
      </c>
      <c r="F152">
        <f t="shared" ca="1" si="3"/>
        <v>1</v>
      </c>
      <c r="G152">
        <f ca="1">IF(F152=0,"",COUNTIF($F$2:F152,"&gt;0"))</f>
        <v>151</v>
      </c>
      <c r="H152" t="str">
        <f ca="1">IFERROR(INDEX(E:E,MATCH(ROW(F151),G:G,0)),"")</f>
        <v>Molibden ukupni</v>
      </c>
    </row>
    <row r="153" spans="1:8" x14ac:dyDescent="0.25">
      <c r="A153" s="42" t="s">
        <v>382</v>
      </c>
      <c r="B153" s="42">
        <v>471</v>
      </c>
      <c r="C153" s="42" t="s">
        <v>383</v>
      </c>
      <c r="D153" s="42" t="s">
        <v>154</v>
      </c>
      <c r="E153" t="str">
        <f>IF(ISERROR(VLOOKUP(A153,'Obrazac B2'!$C$55:'Obrazac B2'!$C$58,1,FALSE)),A153,"")</f>
        <v>Mulj</v>
      </c>
      <c r="F153">
        <f t="shared" ca="1" si="3"/>
        <v>1</v>
      </c>
      <c r="G153">
        <f ca="1">IF(F153=0,"",COUNTIF($F$2:F153,"&gt;0"))</f>
        <v>152</v>
      </c>
      <c r="H153" t="str">
        <f ca="1">IFERROR(INDEX(E:E,MATCH(ROW(F152),G:G,0)),"")</f>
        <v>Mulj</v>
      </c>
    </row>
    <row r="154" spans="1:8" x14ac:dyDescent="0.25">
      <c r="A154" s="42" t="s">
        <v>384</v>
      </c>
      <c r="B154" s="42">
        <v>475</v>
      </c>
      <c r="C154" s="42" t="s">
        <v>385</v>
      </c>
      <c r="D154" s="42" t="s">
        <v>66</v>
      </c>
      <c r="E154" t="str">
        <f>IF(ISERROR(VLOOKUP(A154,'Obrazac B2'!$C$55:'Obrazac B2'!$C$58,1,FALSE)),A154,"")</f>
        <v>Naftalen</v>
      </c>
      <c r="F154">
        <f t="shared" ca="1" si="3"/>
        <v>1</v>
      </c>
      <c r="G154">
        <f ca="1">IF(F154=0,"",COUNTIF($F$2:F154,"&gt;0"))</f>
        <v>153</v>
      </c>
      <c r="H154" t="str">
        <f ca="1">IFERROR(INDEX(E:E,MATCH(ROW(F153),G:G,0)),"")</f>
        <v>Naftalen</v>
      </c>
    </row>
    <row r="155" spans="1:8" x14ac:dyDescent="0.25">
      <c r="A155" s="42" t="s">
        <v>386</v>
      </c>
      <c r="B155" s="42">
        <v>477</v>
      </c>
      <c r="C155" s="42" t="s">
        <v>387</v>
      </c>
      <c r="D155" s="42" t="s">
        <v>66</v>
      </c>
      <c r="E155" t="str">
        <f>IF(ISERROR(VLOOKUP(A155,'Obrazac B2'!$C$55:'Obrazac B2'!$C$58,1,FALSE)),A155,"")</f>
        <v>Natrij</v>
      </c>
      <c r="F155">
        <f t="shared" ca="1" si="3"/>
        <v>1</v>
      </c>
      <c r="G155">
        <f ca="1">IF(F155=0,"",COUNTIF($F$2:F155,"&gt;0"))</f>
        <v>154</v>
      </c>
      <c r="H155" t="str">
        <f ca="1">IFERROR(INDEX(E:E,MATCH(ROW(F154),G:G,0)),"")</f>
        <v>Natrij</v>
      </c>
    </row>
    <row r="156" spans="1:8" x14ac:dyDescent="0.25">
      <c r="A156" s="42" t="s">
        <v>388</v>
      </c>
      <c r="B156" s="42">
        <v>480</v>
      </c>
      <c r="C156" s="42" t="s">
        <v>389</v>
      </c>
      <c r="D156" s="42" t="s">
        <v>66</v>
      </c>
      <c r="E156" t="str">
        <f>IF(ISERROR(VLOOKUP(A156,'Obrazac B2'!$C$55:'Obrazac B2'!$C$58,1,FALSE)),A156,"")</f>
        <v>Nikal otopljeni</v>
      </c>
      <c r="F156">
        <f t="shared" ca="1" si="3"/>
        <v>1</v>
      </c>
      <c r="G156">
        <f ca="1">IF(F156=0,"",COUNTIF($F$2:F156,"&gt;0"))</f>
        <v>155</v>
      </c>
      <c r="H156" t="str">
        <f ca="1">IFERROR(INDEX(E:E,MATCH(ROW(F155),G:G,0)),"")</f>
        <v>Nikal otopljeni</v>
      </c>
    </row>
    <row r="157" spans="1:8" x14ac:dyDescent="0.25">
      <c r="A157" s="42" t="s">
        <v>390</v>
      </c>
      <c r="B157" s="42">
        <v>482</v>
      </c>
      <c r="C157" s="42" t="s">
        <v>391</v>
      </c>
      <c r="D157" s="42" t="s">
        <v>66</v>
      </c>
      <c r="E157" t="str">
        <f>IF(ISERROR(VLOOKUP(A157,'Obrazac B2'!$C$55:'Obrazac B2'!$C$58,1,FALSE)),A157,"")</f>
        <v>Nikal ukupni</v>
      </c>
      <c r="F157">
        <f t="shared" ca="1" si="3"/>
        <v>1</v>
      </c>
      <c r="G157">
        <f ca="1">IF(F157=0,"",COUNTIF($F$2:F157,"&gt;0"))</f>
        <v>156</v>
      </c>
      <c r="H157" t="str">
        <f ca="1">IFERROR(INDEX(E:E,MATCH(ROW(F156),G:G,0)),"")</f>
        <v>Nikal ukupni</v>
      </c>
    </row>
    <row r="158" spans="1:8" x14ac:dyDescent="0.25">
      <c r="A158" s="42" t="s">
        <v>392</v>
      </c>
      <c r="B158" s="42">
        <v>485</v>
      </c>
      <c r="C158" s="42" t="s">
        <v>393</v>
      </c>
      <c r="D158" s="42" t="s">
        <v>157</v>
      </c>
      <c r="E158" t="str">
        <f>IF(ISERROR(VLOOKUP(A158,'Obrazac B2'!$C$55:'Obrazac B2'!$C$58,1,FALSE)),A158,"")</f>
        <v>Nitrati</v>
      </c>
      <c r="F158">
        <f t="shared" ca="1" si="3"/>
        <v>1</v>
      </c>
      <c r="G158">
        <f ca="1">IF(F158=0,"",COUNTIF($F$2:F158,"&gt;0"))</f>
        <v>157</v>
      </c>
      <c r="H158" t="str">
        <f ca="1">IFERROR(INDEX(E:E,MATCH(ROW(F157),G:G,0)),"")</f>
        <v>Nitrati</v>
      </c>
    </row>
    <row r="159" spans="1:8" x14ac:dyDescent="0.25">
      <c r="A159" s="42" t="s">
        <v>394</v>
      </c>
      <c r="B159" s="42">
        <v>489</v>
      </c>
      <c r="C159" s="42" t="s">
        <v>395</v>
      </c>
      <c r="D159" s="42" t="s">
        <v>157</v>
      </c>
      <c r="E159" t="str">
        <f>IF(ISERROR(VLOOKUP(A159,'Obrazac B2'!$C$55:'Obrazac B2'!$C$58,1,FALSE)),A159,"")</f>
        <v>Nitriti</v>
      </c>
      <c r="F159">
        <f t="shared" ca="1" si="3"/>
        <v>1</v>
      </c>
      <c r="G159">
        <f ca="1">IF(F159=0,"",COUNTIF($F$2:F159,"&gt;0"))</f>
        <v>158</v>
      </c>
      <c r="H159" t="str">
        <f ca="1">IFERROR(INDEX(E:E,MATCH(ROW(F158),G:G,0)),"")</f>
        <v>Nitriti</v>
      </c>
    </row>
    <row r="160" spans="1:8" x14ac:dyDescent="0.25">
      <c r="A160" s="42" t="s">
        <v>396</v>
      </c>
      <c r="B160" s="42">
        <v>492</v>
      </c>
      <c r="C160" s="42" t="s">
        <v>397</v>
      </c>
      <c r="D160" s="42" t="s">
        <v>66</v>
      </c>
      <c r="E160" t="str">
        <f>IF(ISERROR(VLOOKUP(A160,'Obrazac B2'!$C$55:'Obrazac B2'!$C$58,1,FALSE)),A160,"")</f>
        <v>N-nitrozodibutilamin</v>
      </c>
      <c r="F160">
        <f t="shared" ca="1" si="3"/>
        <v>1</v>
      </c>
      <c r="G160">
        <f ca="1">IF(F160=0,"",COUNTIF($F$2:F160,"&gt;0"))</f>
        <v>159</v>
      </c>
      <c r="H160" t="str">
        <f ca="1">IFERROR(INDEX(E:E,MATCH(ROW(F159),G:G,0)),"")</f>
        <v>N-nitrozodibutilamin</v>
      </c>
    </row>
    <row r="161" spans="1:8" x14ac:dyDescent="0.25">
      <c r="A161" s="42" t="s">
        <v>398</v>
      </c>
      <c r="B161" s="42">
        <v>494</v>
      </c>
      <c r="C161" s="42" t="s">
        <v>399</v>
      </c>
      <c r="D161" s="42" t="s">
        <v>66</v>
      </c>
      <c r="E161" t="str">
        <f>IF(ISERROR(VLOOKUP(A161,'Obrazac B2'!$C$55:'Obrazac B2'!$C$58,1,FALSE)),A161,"")</f>
        <v>Nonilfenol</v>
      </c>
      <c r="F161">
        <f t="shared" ca="1" si="3"/>
        <v>1</v>
      </c>
      <c r="G161">
        <f ca="1">IF(F161=0,"",COUNTIF($F$2:F161,"&gt;0"))</f>
        <v>160</v>
      </c>
      <c r="H161" t="str">
        <f ca="1">IFERROR(INDEX(E:E,MATCH(ROW(F160),G:G,0)),"")</f>
        <v>Nonilfenol</v>
      </c>
    </row>
    <row r="162" spans="1:8" x14ac:dyDescent="0.25">
      <c r="A162" s="42" t="s">
        <v>400</v>
      </c>
      <c r="B162" s="42">
        <v>496</v>
      </c>
      <c r="C162" s="42" t="s">
        <v>401</v>
      </c>
      <c r="D162" s="42" t="s">
        <v>66</v>
      </c>
      <c r="E162" t="str">
        <f>IF(ISERROR(VLOOKUP(A162,'Obrazac B2'!$C$55:'Obrazac B2'!$C$58,1,FALSE)),A162,"")</f>
        <v>Nonilfenol i etoksilati (NP/NPE), smjesa izomera</v>
      </c>
      <c r="F162">
        <f t="shared" ca="1" si="3"/>
        <v>1</v>
      </c>
      <c r="G162">
        <f ca="1">IF(F162=0,"",COUNTIF($F$2:F162,"&gt;0"))</f>
        <v>161</v>
      </c>
      <c r="H162" t="str">
        <f ca="1">IFERROR(INDEX(E:E,MATCH(ROW(F161),G:G,0)),"")</f>
        <v>Nonilfenol i etoksilati (NP/NPE), smjesa izomera</v>
      </c>
    </row>
    <row r="163" spans="1:8" x14ac:dyDescent="0.25">
      <c r="A163" s="42" t="s">
        <v>402</v>
      </c>
      <c r="B163" s="42">
        <v>544</v>
      </c>
      <c r="C163" s="42" t="s">
        <v>403</v>
      </c>
      <c r="D163" s="42" t="s">
        <v>66</v>
      </c>
      <c r="E163" t="str">
        <f>IF(ISERROR(VLOOKUP(A163,'Obrazac B2'!$C$55:'Obrazac B2'!$C$58,1,FALSE)),A163,"")</f>
        <v>o-ksilen</v>
      </c>
      <c r="F163">
        <f t="shared" ca="1" si="3"/>
        <v>1</v>
      </c>
      <c r="G163">
        <f ca="1">IF(F163=0,"",COUNTIF($F$2:F163,"&gt;0"))</f>
        <v>162</v>
      </c>
      <c r="H163" t="str">
        <f ca="1">IFERROR(INDEX(E:E,MATCH(ROW(F162),G:G,0)),"")</f>
        <v>o-ksilen</v>
      </c>
    </row>
    <row r="164" spans="1:8" x14ac:dyDescent="0.25">
      <c r="A164" s="42" t="s">
        <v>404</v>
      </c>
      <c r="B164" s="42">
        <v>546</v>
      </c>
      <c r="C164" s="42" t="s">
        <v>405</v>
      </c>
      <c r="D164" s="42" t="s">
        <v>66</v>
      </c>
      <c r="E164" t="str">
        <f>IF(ISERROR(VLOOKUP(A164,'Obrazac B2'!$C$55:'Obrazac B2'!$C$58,1,FALSE)),A164,"")</f>
        <v>Oksitetraciklin hidroklorid</v>
      </c>
      <c r="F164">
        <f t="shared" ca="1" si="3"/>
        <v>1</v>
      </c>
      <c r="G164">
        <f ca="1">IF(F164=0,"",COUNTIF($F$2:F164,"&gt;0"))</f>
        <v>163</v>
      </c>
      <c r="H164" t="str">
        <f ca="1">IFERROR(INDEX(E:E,MATCH(ROW(F163),G:G,0)),"")</f>
        <v>Oksitetraciklin hidroklorid</v>
      </c>
    </row>
    <row r="165" spans="1:8" x14ac:dyDescent="0.25">
      <c r="A165" s="42" t="s">
        <v>406</v>
      </c>
      <c r="B165" s="42">
        <v>549</v>
      </c>
      <c r="C165" s="42" t="s">
        <v>407</v>
      </c>
      <c r="D165" s="42" t="s">
        <v>66</v>
      </c>
      <c r="E165" t="str">
        <f>IF(ISERROR(VLOOKUP(A165,'Obrazac B2'!$C$55:'Obrazac B2'!$C$58,1,FALSE)),A165,"")</f>
        <v xml:space="preserve">Oktilfenoli i oktilfenol etoksilati   </v>
      </c>
      <c r="F165">
        <f t="shared" ca="1" si="3"/>
        <v>1</v>
      </c>
      <c r="G165">
        <f ca="1">IF(F165=0,"",COUNTIF($F$2:F165,"&gt;0"))</f>
        <v>164</v>
      </c>
      <c r="H165" t="str">
        <f ca="1">IFERROR(INDEX(E:E,MATCH(ROW(F164),G:G,0)),"")</f>
        <v xml:space="preserve">Oktilfenoli i oktilfenol etoksilati   </v>
      </c>
    </row>
    <row r="166" spans="1:8" x14ac:dyDescent="0.25">
      <c r="A166" s="42" t="s">
        <v>408</v>
      </c>
      <c r="B166" s="42">
        <v>552</v>
      </c>
      <c r="C166" s="42" t="s">
        <v>409</v>
      </c>
      <c r="D166" s="42" t="s">
        <v>66</v>
      </c>
      <c r="E166" t="str">
        <f>IF(ISERROR(VLOOKUP(A166,'Obrazac B2'!$C$55:'Obrazac B2'!$C$58,1,FALSE)),A166,"")</f>
        <v>Olovo otopljeno</v>
      </c>
      <c r="F166">
        <f t="shared" ca="1" si="3"/>
        <v>1</v>
      </c>
      <c r="G166">
        <f ca="1">IF(F166=0,"",COUNTIF($F$2:F166,"&gt;0"))</f>
        <v>165</v>
      </c>
      <c r="H166" t="str">
        <f ca="1">IFERROR(INDEX(E:E,MATCH(ROW(F165),G:G,0)),"")</f>
        <v>Olovo otopljeno</v>
      </c>
    </row>
    <row r="167" spans="1:8" x14ac:dyDescent="0.25">
      <c r="A167" s="42" t="s">
        <v>410</v>
      </c>
      <c r="B167" s="42">
        <v>554</v>
      </c>
      <c r="C167" s="42" t="s">
        <v>411</v>
      </c>
      <c r="D167" s="42" t="s">
        <v>66</v>
      </c>
      <c r="E167" t="str">
        <f>IF(ISERROR(VLOOKUP(A167,'Obrazac B2'!$C$55:'Obrazac B2'!$C$58,1,FALSE)),A167,"")</f>
        <v>Olovo ukupno</v>
      </c>
      <c r="F167">
        <f t="shared" ca="1" si="3"/>
        <v>1</v>
      </c>
      <c r="G167">
        <f ca="1">IF(F167=0,"",COUNTIF($F$2:F167,"&gt;0"))</f>
        <v>166</v>
      </c>
      <c r="H167" t="str">
        <f ca="1">IFERROR(INDEX(E:E,MATCH(ROW(F166),G:G,0)),"")</f>
        <v>Olovo ukupno</v>
      </c>
    </row>
    <row r="168" spans="1:8" x14ac:dyDescent="0.25">
      <c r="A168" s="42" t="s">
        <v>412</v>
      </c>
      <c r="B168" s="42">
        <v>558</v>
      </c>
      <c r="C168" s="42" t="s">
        <v>413</v>
      </c>
      <c r="D168" s="42" t="s">
        <v>66</v>
      </c>
      <c r="E168" t="str">
        <f>IF(ISERROR(VLOOKUP(A168,'Obrazac B2'!$C$55:'Obrazac B2'!$C$58,1,FALSE)),A168,"")</f>
        <v>Organofosforni pesticidi ukupni</v>
      </c>
      <c r="F168">
        <f t="shared" ca="1" si="3"/>
        <v>1</v>
      </c>
      <c r="G168">
        <f ca="1">IF(F168=0,"",COUNTIF($F$2:F168,"&gt;0"))</f>
        <v>167</v>
      </c>
      <c r="H168" t="str">
        <f ca="1">IFERROR(INDEX(E:E,MATCH(ROW(F167),G:G,0)),"")</f>
        <v>Organofosforni pesticidi ukupni</v>
      </c>
    </row>
    <row r="169" spans="1:8" x14ac:dyDescent="0.25">
      <c r="A169" s="42" t="s">
        <v>414</v>
      </c>
      <c r="B169" s="42">
        <v>561</v>
      </c>
      <c r="C169" s="42" t="s">
        <v>415</v>
      </c>
      <c r="D169" s="42" t="s">
        <v>66</v>
      </c>
      <c r="E169" t="str">
        <f>IF(ISERROR(VLOOKUP(A169,'Obrazac B2'!$C$55:'Obrazac B2'!$C$58,1,FALSE)),A169,"")</f>
        <v>Organoklorovi pesticidi ukupni</v>
      </c>
      <c r="F169">
        <f t="shared" ca="1" si="3"/>
        <v>1</v>
      </c>
      <c r="G169">
        <f ca="1">IF(F169=0,"",COUNTIF($F$2:F169,"&gt;0"))</f>
        <v>168</v>
      </c>
      <c r="H169" t="str">
        <f ca="1">IFERROR(INDEX(E:E,MATCH(ROW(F168),G:G,0)),"")</f>
        <v>Organoklorovi pesticidi ukupni</v>
      </c>
    </row>
    <row r="170" spans="1:8" x14ac:dyDescent="0.25">
      <c r="A170" s="42" t="s">
        <v>416</v>
      </c>
      <c r="B170" s="42">
        <v>563</v>
      </c>
      <c r="C170" s="42" t="s">
        <v>417</v>
      </c>
      <c r="D170" s="42" t="s">
        <v>157</v>
      </c>
      <c r="E170" t="str">
        <f>IF(ISERROR(VLOOKUP(A170,'Obrazac B2'!$C$55:'Obrazac B2'!$C$58,1,FALSE)),A170,"")</f>
        <v>Organski dušik</v>
      </c>
      <c r="F170">
        <f t="shared" ca="1" si="3"/>
        <v>1</v>
      </c>
      <c r="G170">
        <f ca="1">IF(F170=0,"",COUNTIF($F$2:F170,"&gt;0"))</f>
        <v>169</v>
      </c>
      <c r="H170" t="str">
        <f ca="1">IFERROR(INDEX(E:E,MATCH(ROW(F169),G:G,0)),"")</f>
        <v>Organski dušik</v>
      </c>
    </row>
    <row r="171" spans="1:8" x14ac:dyDescent="0.25">
      <c r="A171" s="42" t="s">
        <v>418</v>
      </c>
      <c r="B171" s="42">
        <v>564</v>
      </c>
      <c r="C171" s="42" t="s">
        <v>419</v>
      </c>
      <c r="D171" s="42" t="s">
        <v>420</v>
      </c>
      <c r="E171" t="str">
        <f>IF(ISERROR(VLOOKUP(A171,'Obrazac B2'!$C$55:'Obrazac B2'!$C$58,1,FALSE)),A171,"")</f>
        <v>Ortofosfati otopljeni</v>
      </c>
      <c r="F171">
        <f t="shared" ca="1" si="3"/>
        <v>1</v>
      </c>
      <c r="G171">
        <f ca="1">IF(F171=0,"",COUNTIF($F$2:F171,"&gt;0"))</f>
        <v>170</v>
      </c>
      <c r="H171" t="str">
        <f ca="1">IFERROR(INDEX(E:E,MATCH(ROW(F170),G:G,0)),"")</f>
        <v>Ortofosfati otopljeni</v>
      </c>
    </row>
    <row r="172" spans="1:8" x14ac:dyDescent="0.25">
      <c r="A172" s="42" t="s">
        <v>421</v>
      </c>
      <c r="B172" s="42">
        <v>569</v>
      </c>
      <c r="C172" s="42" t="s">
        <v>422</v>
      </c>
      <c r="D172" s="42" t="s">
        <v>423</v>
      </c>
      <c r="E172" t="str">
        <f>IF(ISERROR(VLOOKUP(A172,'Obrazac B2'!$C$55:'Obrazac B2'!$C$58,1,FALSE)),A172,"")</f>
        <v>Otopljeni organski ugljik (DOC)</v>
      </c>
      <c r="F172">
        <f t="shared" ca="1" si="3"/>
        <v>1</v>
      </c>
      <c r="G172">
        <f ca="1">IF(F172=0,"",COUNTIF($F$2:F172,"&gt;0"))</f>
        <v>171</v>
      </c>
      <c r="H172" t="str">
        <f ca="1">IFERROR(INDEX(E:E,MATCH(ROW(F171),G:G,0)),"")</f>
        <v>Otopljeni organski ugljik (DOC)</v>
      </c>
    </row>
    <row r="173" spans="1:8" x14ac:dyDescent="0.25">
      <c r="A173" s="42" t="s">
        <v>424</v>
      </c>
      <c r="B173" s="42">
        <v>573</v>
      </c>
      <c r="C173" s="42" t="s">
        <v>425</v>
      </c>
      <c r="D173" s="42" t="s">
        <v>66</v>
      </c>
      <c r="E173" t="str">
        <f>IF(ISERROR(VLOOKUP(A173,'Obrazac B2'!$C$55:'Obrazac B2'!$C$58,1,FALSE)),A173,"")</f>
        <v>Paration</v>
      </c>
      <c r="F173">
        <f t="shared" ca="1" si="3"/>
        <v>1</v>
      </c>
      <c r="G173">
        <f ca="1">IF(F173=0,"",COUNTIF($F$2:F173,"&gt;0"))</f>
        <v>172</v>
      </c>
      <c r="H173" t="str">
        <f ca="1">IFERROR(INDEX(E:E,MATCH(ROW(F172),G:G,0)),"")</f>
        <v>Paration</v>
      </c>
    </row>
    <row r="174" spans="1:8" x14ac:dyDescent="0.25">
      <c r="A174" s="42" t="s">
        <v>426</v>
      </c>
      <c r="B174" s="42">
        <v>575</v>
      </c>
      <c r="C174" s="42" t="s">
        <v>427</v>
      </c>
      <c r="D174" s="42" t="s">
        <v>66</v>
      </c>
      <c r="E174" t="str">
        <f>IF(ISERROR(VLOOKUP(A174,'Obrazac B2'!$C$55:'Obrazac B2'!$C$58,1,FALSE)),A174,"")</f>
        <v>Paration (-metil)</v>
      </c>
      <c r="F174">
        <f t="shared" ca="1" si="3"/>
        <v>1</v>
      </c>
      <c r="G174">
        <f ca="1">IF(F174=0,"",COUNTIF($F$2:F174,"&gt;0"))</f>
        <v>173</v>
      </c>
      <c r="H174" t="str">
        <f ca="1">IFERROR(INDEX(E:E,MATCH(ROW(F173),G:G,0)),"")</f>
        <v>Paration (-metil)</v>
      </c>
    </row>
    <row r="175" spans="1:8" x14ac:dyDescent="0.25">
      <c r="A175" s="42" t="s">
        <v>428</v>
      </c>
      <c r="B175" s="42">
        <v>582</v>
      </c>
      <c r="C175" s="42" t="s">
        <v>429</v>
      </c>
      <c r="D175" s="42" t="s">
        <v>66</v>
      </c>
      <c r="E175" t="str">
        <f>IF(ISERROR(VLOOKUP(A175,'Obrazac B2'!$C$55:'Obrazac B2'!$C$58,1,FALSE)),A175,"")</f>
        <v>PBDE 100</v>
      </c>
      <c r="F175">
        <f t="shared" ca="1" si="3"/>
        <v>1</v>
      </c>
      <c r="G175">
        <f ca="1">IF(F175=0,"",COUNTIF($F$2:F175,"&gt;0"))</f>
        <v>174</v>
      </c>
      <c r="H175" t="str">
        <f ca="1">IFERROR(INDEX(E:E,MATCH(ROW(F174),G:G,0)),"")</f>
        <v>PBDE 100</v>
      </c>
    </row>
    <row r="176" spans="1:8" x14ac:dyDescent="0.25">
      <c r="A176" s="42" t="s">
        <v>430</v>
      </c>
      <c r="B176" s="42">
        <v>585</v>
      </c>
      <c r="C176" s="42" t="s">
        <v>431</v>
      </c>
      <c r="D176" s="42" t="s">
        <v>66</v>
      </c>
      <c r="E176" t="str">
        <f>IF(ISERROR(VLOOKUP(A176,'Obrazac B2'!$C$55:'Obrazac B2'!$C$58,1,FALSE)),A176,"")</f>
        <v>PBDE 153</v>
      </c>
      <c r="F176">
        <f t="shared" ca="1" si="3"/>
        <v>1</v>
      </c>
      <c r="G176">
        <f ca="1">IF(F176=0,"",COUNTIF($F$2:F176,"&gt;0"))</f>
        <v>175</v>
      </c>
      <c r="H176" t="str">
        <f ca="1">IFERROR(INDEX(E:E,MATCH(ROW(F175),G:G,0)),"")</f>
        <v>PBDE 153</v>
      </c>
    </row>
    <row r="177" spans="1:8" x14ac:dyDescent="0.25">
      <c r="A177" s="42" t="s">
        <v>432</v>
      </c>
      <c r="B177" s="42">
        <v>588</v>
      </c>
      <c r="C177" s="42" t="s">
        <v>433</v>
      </c>
      <c r="D177" s="42" t="s">
        <v>66</v>
      </c>
      <c r="E177" t="str">
        <f>IF(ISERROR(VLOOKUP(A177,'Obrazac B2'!$C$55:'Obrazac B2'!$C$58,1,FALSE)),A177,"")</f>
        <v>PBDE 154</v>
      </c>
      <c r="F177">
        <f t="shared" ca="1" si="3"/>
        <v>1</v>
      </c>
      <c r="G177">
        <f ca="1">IF(F177=0,"",COUNTIF($F$2:F177,"&gt;0"))</f>
        <v>176</v>
      </c>
      <c r="H177" t="str">
        <f ca="1">IFERROR(INDEX(E:E,MATCH(ROW(F176),G:G,0)),"")</f>
        <v>PBDE 154</v>
      </c>
    </row>
    <row r="178" spans="1:8" x14ac:dyDescent="0.25">
      <c r="A178" s="42" t="s">
        <v>434</v>
      </c>
      <c r="B178" s="42">
        <v>590</v>
      </c>
      <c r="C178" s="42" t="s">
        <v>435</v>
      </c>
      <c r="D178" s="42" t="s">
        <v>84</v>
      </c>
      <c r="E178" t="str">
        <f>IF(ISERROR(VLOOKUP(A178,'Obrazac B2'!$C$55:'Obrazac B2'!$C$58,1,FALSE)),A178,"")</f>
        <v>PBDE 183</v>
      </c>
      <c r="F178">
        <f t="shared" ca="1" si="3"/>
        <v>1</v>
      </c>
      <c r="G178">
        <f ca="1">IF(F178=0,"",COUNTIF($F$2:F178,"&gt;0"))</f>
        <v>177</v>
      </c>
      <c r="H178" t="str">
        <f ca="1">IFERROR(INDEX(E:E,MATCH(ROW(F177),G:G,0)),"")</f>
        <v>PBDE 183</v>
      </c>
    </row>
    <row r="179" spans="1:8" x14ac:dyDescent="0.25">
      <c r="A179" s="42" t="s">
        <v>436</v>
      </c>
      <c r="B179" s="42">
        <v>593</v>
      </c>
      <c r="C179" s="42" t="s">
        <v>437</v>
      </c>
      <c r="D179" s="42" t="s">
        <v>66</v>
      </c>
      <c r="E179" t="str">
        <f>IF(ISERROR(VLOOKUP(A179,'Obrazac B2'!$C$55:'Obrazac B2'!$C$58,1,FALSE)),A179,"")</f>
        <v>PBDE 28</v>
      </c>
      <c r="F179">
        <f t="shared" ca="1" si="3"/>
        <v>1</v>
      </c>
      <c r="G179">
        <f ca="1">IF(F179=0,"",COUNTIF($F$2:F179,"&gt;0"))</f>
        <v>178</v>
      </c>
      <c r="H179" t="str">
        <f ca="1">IFERROR(INDEX(E:E,MATCH(ROW(F178),G:G,0)),"")</f>
        <v>PBDE 28</v>
      </c>
    </row>
    <row r="180" spans="1:8" x14ac:dyDescent="0.25">
      <c r="A180" s="42" t="s">
        <v>438</v>
      </c>
      <c r="B180" s="42">
        <v>596</v>
      </c>
      <c r="C180" s="42" t="s">
        <v>439</v>
      </c>
      <c r="D180" s="42" t="s">
        <v>66</v>
      </c>
      <c r="E180" t="str">
        <f>IF(ISERROR(VLOOKUP(A180,'Obrazac B2'!$C$55:'Obrazac B2'!$C$58,1,FALSE)),A180,"")</f>
        <v>PBDE 47</v>
      </c>
      <c r="F180">
        <f t="shared" ca="1" si="3"/>
        <v>1</v>
      </c>
      <c r="G180">
        <f ca="1">IF(F180=0,"",COUNTIF($F$2:F180,"&gt;0"))</f>
        <v>179</v>
      </c>
      <c r="H180" t="str">
        <f ca="1">IFERROR(INDEX(E:E,MATCH(ROW(F179),G:G,0)),"")</f>
        <v>PBDE 47</v>
      </c>
    </row>
    <row r="181" spans="1:8" x14ac:dyDescent="0.25">
      <c r="A181" s="42" t="s">
        <v>440</v>
      </c>
      <c r="B181" s="42">
        <v>599</v>
      </c>
      <c r="C181" s="42" t="s">
        <v>441</v>
      </c>
      <c r="D181" s="42" t="s">
        <v>66</v>
      </c>
      <c r="E181" t="str">
        <f>IF(ISERROR(VLOOKUP(A181,'Obrazac B2'!$C$55:'Obrazac B2'!$C$58,1,FALSE)),A181,"")</f>
        <v>PBDE 99</v>
      </c>
      <c r="F181">
        <f t="shared" ca="1" si="3"/>
        <v>1</v>
      </c>
      <c r="G181">
        <f ca="1">IF(F181=0,"",COUNTIF($F$2:F181,"&gt;0"))</f>
        <v>180</v>
      </c>
      <c r="H181" t="str">
        <f ca="1">IFERROR(INDEX(E:E,MATCH(ROW(F180),G:G,0)),"")</f>
        <v>PBDE 99</v>
      </c>
    </row>
    <row r="182" spans="1:8" x14ac:dyDescent="0.25">
      <c r="A182" s="42" t="s">
        <v>442</v>
      </c>
      <c r="B182" s="42">
        <v>602</v>
      </c>
      <c r="C182" s="42" t="s">
        <v>443</v>
      </c>
      <c r="D182" s="42" t="s">
        <v>66</v>
      </c>
      <c r="E182" t="str">
        <f>IF(ISERROR(VLOOKUP(A182,'Obrazac B2'!$C$55:'Obrazac B2'!$C$58,1,FALSE)),A182,"")</f>
        <v>PCB 101</v>
      </c>
      <c r="F182">
        <f t="shared" ca="1" si="3"/>
        <v>1</v>
      </c>
      <c r="G182">
        <f ca="1">IF(F182=0,"",COUNTIF($F$2:F182,"&gt;0"))</f>
        <v>181</v>
      </c>
      <c r="H182" t="str">
        <f ca="1">IFERROR(INDEX(E:E,MATCH(ROW(F181),G:G,0)),"")</f>
        <v>PCB 101</v>
      </c>
    </row>
    <row r="183" spans="1:8" x14ac:dyDescent="0.25">
      <c r="A183" s="42" t="s">
        <v>444</v>
      </c>
      <c r="B183" s="42">
        <v>605</v>
      </c>
      <c r="C183" s="42" t="s">
        <v>445</v>
      </c>
      <c r="D183" s="42" t="s">
        <v>66</v>
      </c>
      <c r="E183" t="str">
        <f>IF(ISERROR(VLOOKUP(A183,'Obrazac B2'!$C$55:'Obrazac B2'!$C$58,1,FALSE)),A183,"")</f>
        <v>PCB 105</v>
      </c>
      <c r="F183">
        <f t="shared" ca="1" si="3"/>
        <v>1</v>
      </c>
      <c r="G183">
        <f ca="1">IF(F183=0,"",COUNTIF($F$2:F183,"&gt;0"))</f>
        <v>182</v>
      </c>
      <c r="H183" t="str">
        <f ca="1">IFERROR(INDEX(E:E,MATCH(ROW(F182),G:G,0)),"")</f>
        <v>PCB 105</v>
      </c>
    </row>
    <row r="184" spans="1:8" x14ac:dyDescent="0.25">
      <c r="A184" s="42" t="s">
        <v>446</v>
      </c>
      <c r="B184" s="42">
        <v>608</v>
      </c>
      <c r="C184" s="42" t="s">
        <v>447</v>
      </c>
      <c r="D184" s="42" t="s">
        <v>66</v>
      </c>
      <c r="E184" t="str">
        <f>IF(ISERROR(VLOOKUP(A184,'Obrazac B2'!$C$55:'Obrazac B2'!$C$58,1,FALSE)),A184,"")</f>
        <v>PCB 114</v>
      </c>
      <c r="F184">
        <f t="shared" ca="1" si="3"/>
        <v>1</v>
      </c>
      <c r="G184">
        <f ca="1">IF(F184=0,"",COUNTIF($F$2:F184,"&gt;0"))</f>
        <v>183</v>
      </c>
      <c r="H184" t="str">
        <f ca="1">IFERROR(INDEX(E:E,MATCH(ROW(F183),G:G,0)),"")</f>
        <v>PCB 114</v>
      </c>
    </row>
    <row r="185" spans="1:8" x14ac:dyDescent="0.25">
      <c r="A185" s="42" t="s">
        <v>448</v>
      </c>
      <c r="B185" s="42">
        <v>611</v>
      </c>
      <c r="C185" s="42" t="s">
        <v>449</v>
      </c>
      <c r="D185" s="42" t="s">
        <v>66</v>
      </c>
      <c r="E185" t="str">
        <f>IF(ISERROR(VLOOKUP(A185,'Obrazac B2'!$C$55:'Obrazac B2'!$C$58,1,FALSE)),A185,"")</f>
        <v>PCB 118</v>
      </c>
      <c r="F185">
        <f t="shared" ca="1" si="3"/>
        <v>1</v>
      </c>
      <c r="G185">
        <f ca="1">IF(F185=0,"",COUNTIF($F$2:F185,"&gt;0"))</f>
        <v>184</v>
      </c>
      <c r="H185" t="str">
        <f ca="1">IFERROR(INDEX(E:E,MATCH(ROW(F184),G:G,0)),"")</f>
        <v>PCB 118</v>
      </c>
    </row>
    <row r="186" spans="1:8" x14ac:dyDescent="0.25">
      <c r="A186" s="42" t="s">
        <v>450</v>
      </c>
      <c r="B186" s="42">
        <v>614</v>
      </c>
      <c r="C186" s="42" t="s">
        <v>451</v>
      </c>
      <c r="D186" s="42" t="s">
        <v>66</v>
      </c>
      <c r="E186" t="str">
        <f>IF(ISERROR(VLOOKUP(A186,'Obrazac B2'!$C$55:'Obrazac B2'!$C$58,1,FALSE)),A186,"")</f>
        <v>PCB 123</v>
      </c>
      <c r="F186">
        <f t="shared" ca="1" si="3"/>
        <v>1</v>
      </c>
      <c r="G186">
        <f ca="1">IF(F186=0,"",COUNTIF($F$2:F186,"&gt;0"))</f>
        <v>185</v>
      </c>
      <c r="H186" t="str">
        <f ca="1">IFERROR(INDEX(E:E,MATCH(ROW(F185),G:G,0)),"")</f>
        <v>PCB 123</v>
      </c>
    </row>
    <row r="187" spans="1:8" x14ac:dyDescent="0.25">
      <c r="A187" s="42" t="s">
        <v>452</v>
      </c>
      <c r="B187" s="42">
        <v>617</v>
      </c>
      <c r="C187" s="42" t="s">
        <v>453</v>
      </c>
      <c r="D187" s="42" t="s">
        <v>66</v>
      </c>
      <c r="E187" t="str">
        <f>IF(ISERROR(VLOOKUP(A187,'Obrazac B2'!$C$55:'Obrazac B2'!$C$58,1,FALSE)),A187,"")</f>
        <v>PCB 126</v>
      </c>
      <c r="F187">
        <f t="shared" ca="1" si="3"/>
        <v>1</v>
      </c>
      <c r="G187">
        <f ca="1">IF(F187=0,"",COUNTIF($F$2:F187,"&gt;0"))</f>
        <v>186</v>
      </c>
      <c r="H187" t="str">
        <f ca="1">IFERROR(INDEX(E:E,MATCH(ROW(F186),G:G,0)),"")</f>
        <v>PCB 126</v>
      </c>
    </row>
    <row r="188" spans="1:8" x14ac:dyDescent="0.25">
      <c r="A188" s="42" t="s">
        <v>454</v>
      </c>
      <c r="B188" s="42">
        <v>620</v>
      </c>
      <c r="C188" s="42" t="s">
        <v>455</v>
      </c>
      <c r="D188" s="42" t="s">
        <v>66</v>
      </c>
      <c r="E188" t="str">
        <f>IF(ISERROR(VLOOKUP(A188,'Obrazac B2'!$C$55:'Obrazac B2'!$C$58,1,FALSE)),A188,"")</f>
        <v>PCB 138</v>
      </c>
      <c r="F188">
        <f t="shared" ca="1" si="3"/>
        <v>1</v>
      </c>
      <c r="G188">
        <f ca="1">IF(F188=0,"",COUNTIF($F$2:F188,"&gt;0"))</f>
        <v>187</v>
      </c>
      <c r="H188" t="str">
        <f ca="1">IFERROR(INDEX(E:E,MATCH(ROW(F187),G:G,0)),"")</f>
        <v>PCB 138</v>
      </c>
    </row>
    <row r="189" spans="1:8" x14ac:dyDescent="0.25">
      <c r="A189" s="42" t="s">
        <v>456</v>
      </c>
      <c r="B189" s="42">
        <v>623</v>
      </c>
      <c r="C189" s="42" t="s">
        <v>457</v>
      </c>
      <c r="D189" s="42" t="s">
        <v>66</v>
      </c>
      <c r="E189" t="str">
        <f>IF(ISERROR(VLOOKUP(A189,'Obrazac B2'!$C$55:'Obrazac B2'!$C$58,1,FALSE)),A189,"")</f>
        <v>PCB 153</v>
      </c>
      <c r="F189">
        <f t="shared" ca="1" si="3"/>
        <v>1</v>
      </c>
      <c r="G189">
        <f ca="1">IF(F189=0,"",COUNTIF($F$2:F189,"&gt;0"))</f>
        <v>188</v>
      </c>
      <c r="H189" t="str">
        <f ca="1">IFERROR(INDEX(E:E,MATCH(ROW(F188),G:G,0)),"")</f>
        <v>PCB 153</v>
      </c>
    </row>
    <row r="190" spans="1:8" x14ac:dyDescent="0.25">
      <c r="A190" s="42" t="s">
        <v>458</v>
      </c>
      <c r="B190" s="42">
        <v>626</v>
      </c>
      <c r="C190" s="42" t="s">
        <v>459</v>
      </c>
      <c r="D190" s="42" t="s">
        <v>66</v>
      </c>
      <c r="E190" t="str">
        <f>IF(ISERROR(VLOOKUP(A190,'Obrazac B2'!$C$55:'Obrazac B2'!$C$58,1,FALSE)),A190,"")</f>
        <v>PCB 156</v>
      </c>
      <c r="F190">
        <f t="shared" ca="1" si="3"/>
        <v>1</v>
      </c>
      <c r="G190">
        <f ca="1">IF(F190=0,"",COUNTIF($F$2:F190,"&gt;0"))</f>
        <v>189</v>
      </c>
      <c r="H190" t="str">
        <f ca="1">IFERROR(INDEX(E:E,MATCH(ROW(F189),G:G,0)),"")</f>
        <v>PCB 156</v>
      </c>
    </row>
    <row r="191" spans="1:8" x14ac:dyDescent="0.25">
      <c r="A191" s="42" t="s">
        <v>460</v>
      </c>
      <c r="B191" s="42">
        <v>629</v>
      </c>
      <c r="C191" s="42" t="s">
        <v>461</v>
      </c>
      <c r="D191" s="42" t="s">
        <v>66</v>
      </c>
      <c r="E191" t="str">
        <f>IF(ISERROR(VLOOKUP(A191,'Obrazac B2'!$C$55:'Obrazac B2'!$C$58,1,FALSE)),A191,"")</f>
        <v>PCB 157</v>
      </c>
      <c r="F191">
        <f t="shared" ca="1" si="3"/>
        <v>1</v>
      </c>
      <c r="G191">
        <f ca="1">IF(F191=0,"",COUNTIF($F$2:F191,"&gt;0"))</f>
        <v>190</v>
      </c>
      <c r="H191" t="str">
        <f ca="1">IFERROR(INDEX(E:E,MATCH(ROW(F190),G:G,0)),"")</f>
        <v>PCB 157</v>
      </c>
    </row>
    <row r="192" spans="1:8" x14ac:dyDescent="0.25">
      <c r="A192" s="42" t="s">
        <v>462</v>
      </c>
      <c r="B192" s="42">
        <v>632</v>
      </c>
      <c r="C192" s="42" t="s">
        <v>463</v>
      </c>
      <c r="D192" s="42" t="s">
        <v>66</v>
      </c>
      <c r="E192" t="str">
        <f>IF(ISERROR(VLOOKUP(A192,'Obrazac B2'!$C$55:'Obrazac B2'!$C$58,1,FALSE)),A192,"")</f>
        <v>PCB 167</v>
      </c>
      <c r="F192">
        <f t="shared" ca="1" si="3"/>
        <v>1</v>
      </c>
      <c r="G192">
        <f ca="1">IF(F192=0,"",COUNTIF($F$2:F192,"&gt;0"))</f>
        <v>191</v>
      </c>
      <c r="H192" t="str">
        <f ca="1">IFERROR(INDEX(E:E,MATCH(ROW(F191),G:G,0)),"")</f>
        <v>PCB 167</v>
      </c>
    </row>
    <row r="193" spans="1:8" x14ac:dyDescent="0.25">
      <c r="A193" s="42" t="s">
        <v>464</v>
      </c>
      <c r="B193" s="42">
        <v>635</v>
      </c>
      <c r="C193" s="42" t="s">
        <v>465</v>
      </c>
      <c r="D193" s="42" t="s">
        <v>66</v>
      </c>
      <c r="E193" t="str">
        <f>IF(ISERROR(VLOOKUP(A193,'Obrazac B2'!$C$55:'Obrazac B2'!$C$58,1,FALSE)),A193,"")</f>
        <v>PCB 169</v>
      </c>
      <c r="F193">
        <f t="shared" ca="1" si="3"/>
        <v>1</v>
      </c>
      <c r="G193">
        <f ca="1">IF(F193=0,"",COUNTIF($F$2:F193,"&gt;0"))</f>
        <v>192</v>
      </c>
      <c r="H193" t="str">
        <f ca="1">IFERROR(INDEX(E:E,MATCH(ROW(F192),G:G,0)),"")</f>
        <v>PCB 169</v>
      </c>
    </row>
    <row r="194" spans="1:8" x14ac:dyDescent="0.25">
      <c r="A194" s="42" t="s">
        <v>466</v>
      </c>
      <c r="B194" s="42">
        <v>638</v>
      </c>
      <c r="C194" s="42" t="s">
        <v>467</v>
      </c>
      <c r="D194" s="42" t="s">
        <v>66</v>
      </c>
      <c r="E194" t="str">
        <f>IF(ISERROR(VLOOKUP(A194,'Obrazac B2'!$C$55:'Obrazac B2'!$C$58,1,FALSE)),A194,"")</f>
        <v>PCB 180</v>
      </c>
      <c r="F194">
        <f t="shared" ca="1" si="3"/>
        <v>1</v>
      </c>
      <c r="G194">
        <f ca="1">IF(F194=0,"",COUNTIF($F$2:F194,"&gt;0"))</f>
        <v>193</v>
      </c>
      <c r="H194" t="str">
        <f ca="1">IFERROR(INDEX(E:E,MATCH(ROW(F193),G:G,0)),"")</f>
        <v>PCB 180</v>
      </c>
    </row>
    <row r="195" spans="1:8" x14ac:dyDescent="0.25">
      <c r="A195" s="42" t="s">
        <v>468</v>
      </c>
      <c r="B195" s="42">
        <v>641</v>
      </c>
      <c r="C195" s="42" t="s">
        <v>469</v>
      </c>
      <c r="D195" s="42" t="s">
        <v>66</v>
      </c>
      <c r="E195" t="str">
        <f>IF(ISERROR(VLOOKUP(A195,'Obrazac B2'!$C$55:'Obrazac B2'!$C$58,1,FALSE)),A195,"")</f>
        <v>PCB 189</v>
      </c>
      <c r="F195">
        <f t="shared" ca="1" si="3"/>
        <v>1</v>
      </c>
      <c r="G195">
        <f ca="1">IF(F195=0,"",COUNTIF($F$2:F195,"&gt;0"))</f>
        <v>194</v>
      </c>
      <c r="H195" t="str">
        <f ca="1">IFERROR(INDEX(E:E,MATCH(ROW(F194),G:G,0)),"")</f>
        <v>PCB 189</v>
      </c>
    </row>
    <row r="196" spans="1:8" x14ac:dyDescent="0.25">
      <c r="A196" s="42" t="s">
        <v>731</v>
      </c>
      <c r="B196" s="42">
        <v>643</v>
      </c>
      <c r="C196" s="42" t="s">
        <v>470</v>
      </c>
      <c r="D196" s="42" t="s">
        <v>66</v>
      </c>
      <c r="E196" t="str">
        <f>IF(ISERROR(VLOOKUP(A196,'Obrazac B2'!$C$55:'Obrazac B2'!$C$58,1,FALSE)),A196,"")</f>
        <v>PCB 194</v>
      </c>
      <c r="F196">
        <f t="shared" ca="1" si="3"/>
        <v>1</v>
      </c>
      <c r="G196">
        <f ca="1">IF(F196=0,"",COUNTIF($F$2:F196,"&gt;0"))</f>
        <v>195</v>
      </c>
      <c r="H196" t="str">
        <f ca="1">IFERROR(INDEX(E:E,MATCH(ROW(F195),G:G,0)),"")</f>
        <v>PCB 194</v>
      </c>
    </row>
    <row r="197" spans="1:8" x14ac:dyDescent="0.25">
      <c r="A197" s="42" t="s">
        <v>471</v>
      </c>
      <c r="B197" s="42">
        <v>645</v>
      </c>
      <c r="C197" s="42" t="s">
        <v>472</v>
      </c>
      <c r="D197" s="42" t="s">
        <v>66</v>
      </c>
      <c r="E197" t="str">
        <f>IF(ISERROR(VLOOKUP(A197,'Obrazac B2'!$C$55:'Obrazac B2'!$C$58,1,FALSE)),A197,"")</f>
        <v>PCB 28</v>
      </c>
      <c r="F197">
        <f t="shared" ca="1" si="3"/>
        <v>1</v>
      </c>
      <c r="G197">
        <f ca="1">IF(F197=0,"",COUNTIF($F$2:F197,"&gt;0"))</f>
        <v>196</v>
      </c>
      <c r="H197" t="str">
        <f ca="1">IFERROR(INDEX(E:E,MATCH(ROW(F196),G:G,0)),"")</f>
        <v>PCB 28</v>
      </c>
    </row>
    <row r="198" spans="1:8" x14ac:dyDescent="0.25">
      <c r="A198" s="42" t="s">
        <v>473</v>
      </c>
      <c r="B198" s="42">
        <v>648</v>
      </c>
      <c r="C198" s="42" t="s">
        <v>474</v>
      </c>
      <c r="D198" s="42" t="s">
        <v>66</v>
      </c>
      <c r="E198" t="str">
        <f>IF(ISERROR(VLOOKUP(A198,'Obrazac B2'!$C$55:'Obrazac B2'!$C$58,1,FALSE)),A198,"")</f>
        <v>PCB 52</v>
      </c>
      <c r="F198">
        <f t="shared" ca="1" si="3"/>
        <v>1</v>
      </c>
      <c r="G198">
        <f ca="1">IF(F198=0,"",COUNTIF($F$2:F198,"&gt;0"))</f>
        <v>197</v>
      </c>
      <c r="H198" t="str">
        <f ca="1">IFERROR(INDEX(E:E,MATCH(ROW(F197),G:G,0)),"")</f>
        <v>PCB 52</v>
      </c>
    </row>
    <row r="199" spans="1:8" x14ac:dyDescent="0.25">
      <c r="A199" s="42" t="s">
        <v>475</v>
      </c>
      <c r="B199" s="42">
        <v>651</v>
      </c>
      <c r="C199" s="42" t="s">
        <v>476</v>
      </c>
      <c r="D199" s="42" t="s">
        <v>66</v>
      </c>
      <c r="E199" t="str">
        <f>IF(ISERROR(VLOOKUP(A199,'Obrazac B2'!$C$55:'Obrazac B2'!$C$58,1,FALSE)),A199,"")</f>
        <v>PCB 77</v>
      </c>
      <c r="F199">
        <f t="shared" ref="F199:F267" ca="1" si="6">IFERROR(SEARCH(INDIRECT(CELL("address")),E199),0)</f>
        <v>1</v>
      </c>
      <c r="G199">
        <f ca="1">IF(F199=0,"",COUNTIF($F$2:F199,"&gt;0"))</f>
        <v>198</v>
      </c>
      <c r="H199" t="str">
        <f ca="1">IFERROR(INDEX(E:E,MATCH(ROW(F198),G:G,0)),"")</f>
        <v>PCB 77</v>
      </c>
    </row>
    <row r="200" spans="1:8" x14ac:dyDescent="0.25">
      <c r="A200" s="42" t="s">
        <v>477</v>
      </c>
      <c r="B200" s="42">
        <v>654</v>
      </c>
      <c r="C200" s="42" t="s">
        <v>478</v>
      </c>
      <c r="D200" s="42" t="s">
        <v>66</v>
      </c>
      <c r="E200" t="str">
        <f>IF(ISERROR(VLOOKUP(A200,'Obrazac B2'!$C$55:'Obrazac B2'!$C$58,1,FALSE)),A200,"")</f>
        <v>PCB 81</v>
      </c>
      <c r="F200">
        <f t="shared" ca="1" si="6"/>
        <v>1</v>
      </c>
      <c r="G200">
        <f ca="1">IF(F200=0,"",COUNTIF($F$2:F200,"&gt;0"))</f>
        <v>199</v>
      </c>
      <c r="H200" t="str">
        <f ca="1">IFERROR(INDEX(E:E,MATCH(ROW(F199),G:G,0)),"")</f>
        <v>PCB 81</v>
      </c>
    </row>
    <row r="201" spans="1:8" x14ac:dyDescent="0.25">
      <c r="A201" s="42" t="s">
        <v>479</v>
      </c>
      <c r="B201" s="42">
        <v>659</v>
      </c>
      <c r="C201" s="42" t="s">
        <v>480</v>
      </c>
      <c r="D201" s="42" t="s">
        <v>66</v>
      </c>
      <c r="E201" t="str">
        <f>IF(ISERROR(VLOOKUP(A201,'Obrazac B2'!$C$55:'Obrazac B2'!$C$58,1,FALSE)),A201,"")</f>
        <v>Pentaklorbenzen</v>
      </c>
      <c r="F201">
        <f t="shared" ca="1" si="6"/>
        <v>1</v>
      </c>
      <c r="G201">
        <f ca="1">IF(F201=0,"",COUNTIF($F$2:F201,"&gt;0"))</f>
        <v>200</v>
      </c>
      <c r="H201" t="str">
        <f ca="1">IFERROR(INDEX(E:E,MATCH(ROW(F200),G:G,0)),"")</f>
        <v>Pentaklorbenzen</v>
      </c>
    </row>
    <row r="202" spans="1:8" x14ac:dyDescent="0.25">
      <c r="A202" s="42" t="s">
        <v>481</v>
      </c>
      <c r="B202" s="42">
        <v>662</v>
      </c>
      <c r="C202" s="42" t="s">
        <v>482</v>
      </c>
      <c r="D202" s="42" t="s">
        <v>66</v>
      </c>
      <c r="E202" t="str">
        <f>IF(ISERROR(VLOOKUP(A202,'Obrazac B2'!$C$55:'Obrazac B2'!$C$58,1,FALSE)),A202,"")</f>
        <v>Pentaklorfenol</v>
      </c>
      <c r="F202">
        <f t="shared" ca="1" si="6"/>
        <v>1</v>
      </c>
      <c r="G202">
        <f ca="1">IF(F202=0,"",COUNTIF($F$2:F202,"&gt;0"))</f>
        <v>201</v>
      </c>
      <c r="H202" t="str">
        <f ca="1">IFERROR(INDEX(E:E,MATCH(ROW(F201),G:G,0)),"")</f>
        <v>Pentaklorfenol</v>
      </c>
    </row>
    <row r="203" spans="1:8" x14ac:dyDescent="0.25">
      <c r="A203" s="42" t="s">
        <v>483</v>
      </c>
      <c r="B203" s="42">
        <v>665</v>
      </c>
      <c r="C203" s="42" t="s">
        <v>484</v>
      </c>
      <c r="D203" s="42" t="s">
        <v>66</v>
      </c>
      <c r="E203" t="str">
        <f>IF(ISERROR(VLOOKUP(A203,'Obrazac B2'!$C$55:'Obrazac B2'!$C$58,1,FALSE)),A203,"")</f>
        <v>Perfluoroktansulfonska kiselina i derivati (PFOS)</v>
      </c>
      <c r="F203">
        <f t="shared" ca="1" si="6"/>
        <v>1</v>
      </c>
      <c r="G203">
        <f ca="1">IF(F203=0,"",COUNTIF($F$2:F203,"&gt;0"))</f>
        <v>202</v>
      </c>
      <c r="H203" t="str">
        <f ca="1">IFERROR(INDEX(E:E,MATCH(ROW(F202),G:G,0)),"")</f>
        <v>Perfluoroktansulfonska kiselina i derivati (PFOS)</v>
      </c>
    </row>
    <row r="204" spans="1:8" x14ac:dyDescent="0.25">
      <c r="A204" s="42" t="s">
        <v>485</v>
      </c>
      <c r="B204" s="42">
        <v>668</v>
      </c>
      <c r="C204" s="42" t="s">
        <v>486</v>
      </c>
      <c r="D204" s="42" t="s">
        <v>66</v>
      </c>
      <c r="E204" t="str">
        <f>IF(ISERROR(VLOOKUP(A204,'Obrazac B2'!$C$55:'Obrazac B2'!$C$58,1,FALSE)),A204,"")</f>
        <v>Pesticidi-staro</v>
      </c>
      <c r="F204">
        <f t="shared" ca="1" si="6"/>
        <v>1</v>
      </c>
      <c r="G204">
        <f ca="1">IF(F204=0,"",COUNTIF($F$2:F204,"&gt;0"))</f>
        <v>203</v>
      </c>
      <c r="H204" t="str">
        <f ca="1">IFERROR(INDEX(E:E,MATCH(ROW(F203),G:G,0)),"")</f>
        <v>Pesticidi-staro</v>
      </c>
    </row>
    <row r="205" spans="1:8" x14ac:dyDescent="0.25">
      <c r="A205" s="42" t="s">
        <v>816</v>
      </c>
      <c r="B205" s="42">
        <v>1196</v>
      </c>
      <c r="C205" s="42" t="s">
        <v>817</v>
      </c>
      <c r="D205" s="42" t="s">
        <v>84</v>
      </c>
      <c r="E205" t="str">
        <f>IF(ISERROR(VLOOKUP(A205,'Obrazac B2'!$C$55:'Obrazac B2'!$C$58,1,FALSE)),A205,"")</f>
        <v>Pimobendan</v>
      </c>
      <c r="F205">
        <f t="shared" ref="F205" ca="1" si="7">IFERROR(SEARCH(INDIRECT(CELL("address")),E205),0)</f>
        <v>1</v>
      </c>
      <c r="G205">
        <f ca="1">IF(F205=0,"",COUNTIF($F$2:F205,"&gt;0"))</f>
        <v>204</v>
      </c>
      <c r="H205" t="str">
        <f ca="1">IFERROR(INDEX(E:E,MATCH(ROW(F204),G:G,0)),"")</f>
        <v>Pimobendan</v>
      </c>
    </row>
    <row r="206" spans="1:8" x14ac:dyDescent="0.25">
      <c r="A206" s="42" t="s">
        <v>487</v>
      </c>
      <c r="B206" s="42">
        <v>677</v>
      </c>
      <c r="C206" s="42" t="s">
        <v>488</v>
      </c>
      <c r="D206" s="42" t="s">
        <v>66</v>
      </c>
      <c r="E206" t="str">
        <f>IF(ISERROR(VLOOKUP(A206,'Obrazac B2'!$C$55:'Obrazac B2'!$C$58,1,FALSE)),A206,"")</f>
        <v>p-ksilen</v>
      </c>
      <c r="F206">
        <f t="shared" ca="1" si="6"/>
        <v>1</v>
      </c>
      <c r="G206">
        <f ca="1">IF(F206=0,"",COUNTIF($F$2:F206,"&gt;0"))</f>
        <v>205</v>
      </c>
      <c r="H206" t="str">
        <f ca="1">IFERROR(INDEX(E:E,MATCH(ROW(F205),G:G,0)),"")</f>
        <v>p-ksilen</v>
      </c>
    </row>
    <row r="207" spans="1:8" x14ac:dyDescent="0.25">
      <c r="A207" s="42" t="s">
        <v>489</v>
      </c>
      <c r="B207" s="42">
        <v>680</v>
      </c>
      <c r="C207" s="42" t="s">
        <v>490</v>
      </c>
      <c r="D207" s="42" t="s">
        <v>66</v>
      </c>
      <c r="E207" t="str">
        <f>IF(ISERROR(VLOOKUP(A207,'Obrazac B2'!$C$55:'Obrazac B2'!$C$58,1,FALSE)),A207,"")</f>
        <v>Polibromirani difenileteri (PBDE)</v>
      </c>
      <c r="F207">
        <f t="shared" ca="1" si="6"/>
        <v>1</v>
      </c>
      <c r="G207">
        <f ca="1">IF(F207=0,"",COUNTIF($F$2:F207,"&gt;0"))</f>
        <v>206</v>
      </c>
      <c r="H207" t="str">
        <f ca="1">IFERROR(INDEX(E:E,MATCH(ROW(F206),G:G,0)),"")</f>
        <v>Polibromirani difenileteri (PBDE)</v>
      </c>
    </row>
    <row r="208" spans="1:8" x14ac:dyDescent="0.25">
      <c r="A208" s="42" t="s">
        <v>491</v>
      </c>
      <c r="B208" s="42">
        <v>683</v>
      </c>
      <c r="C208" s="42" t="s">
        <v>492</v>
      </c>
      <c r="D208" s="42" t="s">
        <v>66</v>
      </c>
      <c r="E208" t="str">
        <f>IF(ISERROR(VLOOKUP(A208,'Obrazac B2'!$C$55:'Obrazac B2'!$C$58,1,FALSE)),A208,"")</f>
        <v>Policiklički aromatski ugljikovodici (PAH)</v>
      </c>
      <c r="F208">
        <f t="shared" ca="1" si="6"/>
        <v>1</v>
      </c>
      <c r="G208">
        <f ca="1">IF(F208=0,"",COUNTIF($F$2:F208,"&gt;0"))</f>
        <v>207</v>
      </c>
      <c r="H208" t="str">
        <f ca="1">IFERROR(INDEX(E:E,MATCH(ROW(F207),G:G,0)),"")</f>
        <v>Policiklički aromatski ugljikovodici (PAH)</v>
      </c>
    </row>
    <row r="209" spans="1:8" x14ac:dyDescent="0.25">
      <c r="A209" s="42" t="s">
        <v>493</v>
      </c>
      <c r="B209" s="42">
        <v>685</v>
      </c>
      <c r="C209" s="42" t="s">
        <v>494</v>
      </c>
      <c r="D209" s="42" t="s">
        <v>66</v>
      </c>
      <c r="E209" t="str">
        <f>IF(ISERROR(VLOOKUP(A209,'Obrazac B2'!$C$55:'Obrazac B2'!$C$58,1,FALSE)),A209,"")</f>
        <v>Poliklorirani bifenili ukupni (PCB)</v>
      </c>
      <c r="F209">
        <f t="shared" ca="1" si="6"/>
        <v>1</v>
      </c>
      <c r="G209">
        <f ca="1">IF(F209=0,"",COUNTIF($F$2:F209,"&gt;0"))</f>
        <v>208</v>
      </c>
      <c r="H209" t="str">
        <f ca="1">IFERROR(INDEX(E:E,MATCH(ROW(F208),G:G,0)),"")</f>
        <v>Poliklorirani bifenili ukupni (PCB)</v>
      </c>
    </row>
    <row r="210" spans="1:8" x14ac:dyDescent="0.25">
      <c r="A210" s="42" t="s">
        <v>495</v>
      </c>
      <c r="B210" s="42">
        <v>693</v>
      </c>
      <c r="C210" s="42" t="s">
        <v>496</v>
      </c>
      <c r="D210" s="42" t="s">
        <v>497</v>
      </c>
      <c r="E210" t="str">
        <f>IF(ISERROR(VLOOKUP(A210,'Obrazac B2'!$C$55:'Obrazac B2'!$C$58,1,FALSE)),A210,"")</f>
        <v>Radioaktivnost alfa ukupna</v>
      </c>
      <c r="F210">
        <f t="shared" ca="1" si="6"/>
        <v>1</v>
      </c>
      <c r="G210">
        <f ca="1">IF(F210=0,"",COUNTIF($F$2:F210,"&gt;0"))</f>
        <v>209</v>
      </c>
      <c r="H210" t="str">
        <f ca="1">IFERROR(INDEX(E:E,MATCH(ROW(F209),G:G,0)),"")</f>
        <v>Radioaktivnost alfa ukupna</v>
      </c>
    </row>
    <row r="211" spans="1:8" x14ac:dyDescent="0.25">
      <c r="A211" s="42" t="s">
        <v>498</v>
      </c>
      <c r="B211" s="42">
        <v>694</v>
      </c>
      <c r="C211" s="42" t="s">
        <v>499</v>
      </c>
      <c r="D211" s="42" t="s">
        <v>497</v>
      </c>
      <c r="E211" t="str">
        <f>IF(ISERROR(VLOOKUP(A211,'Obrazac B2'!$C$55:'Obrazac B2'!$C$58,1,FALSE)),A211,"")</f>
        <v>Radioaktivnost beta ukupna</v>
      </c>
      <c r="F211">
        <f t="shared" ca="1" si="6"/>
        <v>1</v>
      </c>
      <c r="G211">
        <f ca="1">IF(F211=0,"",COUNTIF($F$2:F211,"&gt;0"))</f>
        <v>210</v>
      </c>
      <c r="H211" t="str">
        <f ca="1">IFERROR(INDEX(E:E,MATCH(ROW(F210),G:G,0)),"")</f>
        <v>Radioaktivnost beta ukupna</v>
      </c>
    </row>
    <row r="212" spans="1:8" x14ac:dyDescent="0.25">
      <c r="A212" s="42" t="s">
        <v>500</v>
      </c>
      <c r="B212" s="42">
        <v>696</v>
      </c>
      <c r="C212" s="42" t="s">
        <v>501</v>
      </c>
      <c r="D212" s="42" t="s">
        <v>497</v>
      </c>
      <c r="E212" t="str">
        <f>IF(ISERROR(VLOOKUP(A212,'Obrazac B2'!$C$55:'Obrazac B2'!$C$58,1,FALSE)),A212,"")</f>
        <v>Radioaktivnost gama ukupna</v>
      </c>
      <c r="F212">
        <f t="shared" ca="1" si="6"/>
        <v>1</v>
      </c>
      <c r="G212">
        <f ca="1">IF(F212=0,"",COUNTIF($F$2:F212,"&gt;0"))</f>
        <v>211</v>
      </c>
      <c r="H212" t="str">
        <f ca="1">IFERROR(INDEX(E:E,MATCH(ROW(F211),G:G,0)),"")</f>
        <v>Radioaktivnost gama ukupna</v>
      </c>
    </row>
    <row r="213" spans="1:8" x14ac:dyDescent="0.25">
      <c r="A213" s="42" t="s">
        <v>624</v>
      </c>
      <c r="B213" s="42">
        <v>702</v>
      </c>
      <c r="C213" s="42" t="s">
        <v>502</v>
      </c>
      <c r="D213" s="42" t="s">
        <v>66</v>
      </c>
      <c r="E213" t="str">
        <f>IF(ISERROR(VLOOKUP(A213,'Obrazac B2'!$C$55:'Obrazac B2'!$C$58,1,FALSE)),A213,"")</f>
        <v>Klor ukupni</v>
      </c>
      <c r="F213">
        <f t="shared" ca="1" si="6"/>
        <v>1</v>
      </c>
      <c r="G213">
        <f ca="1">IF(F213=0,"",COUNTIF($F$2:F213,"&gt;0"))</f>
        <v>212</v>
      </c>
      <c r="H213" t="str">
        <f ca="1">IFERROR(INDEX(E:E,MATCH(ROW(F212),G:G,0)),"")</f>
        <v>Klor ukupni</v>
      </c>
    </row>
    <row r="214" spans="1:8" x14ac:dyDescent="0.25">
      <c r="A214" s="42" t="s">
        <v>503</v>
      </c>
      <c r="B214" s="42">
        <v>707</v>
      </c>
      <c r="C214" s="42" t="s">
        <v>504</v>
      </c>
      <c r="D214" s="42" t="s">
        <v>66</v>
      </c>
      <c r="E214" t="str">
        <f>IF(ISERROR(VLOOKUP(A214,'Obrazac B2'!$C$55:'Obrazac B2'!$C$58,1,FALSE)),A214,"")</f>
        <v>Selen otopljeni</v>
      </c>
      <c r="F214">
        <f t="shared" ca="1" si="6"/>
        <v>1</v>
      </c>
      <c r="G214">
        <f ca="1">IF(F214=0,"",COUNTIF($F$2:F214,"&gt;0"))</f>
        <v>213</v>
      </c>
      <c r="H214" t="str">
        <f ca="1">IFERROR(INDEX(E:E,MATCH(ROW(F213),G:G,0)),"")</f>
        <v>Selen otopljeni</v>
      </c>
    </row>
    <row r="215" spans="1:8" x14ac:dyDescent="0.25">
      <c r="A215" s="42" t="s">
        <v>505</v>
      </c>
      <c r="B215" s="42">
        <v>709</v>
      </c>
      <c r="C215" s="42" t="s">
        <v>506</v>
      </c>
      <c r="D215" s="42" t="s">
        <v>66</v>
      </c>
      <c r="E215" t="str">
        <f>IF(ISERROR(VLOOKUP(A215,'Obrazac B2'!$C$55:'Obrazac B2'!$C$58,1,FALSE)),A215,"")</f>
        <v>Selen ukupni</v>
      </c>
      <c r="F215">
        <f t="shared" ca="1" si="6"/>
        <v>1</v>
      </c>
      <c r="G215">
        <f ca="1">IF(F215=0,"",COUNTIF($F$2:F215,"&gt;0"))</f>
        <v>214</v>
      </c>
      <c r="H215" t="str">
        <f ca="1">IFERROR(INDEX(E:E,MATCH(ROW(F214),G:G,0)),"")</f>
        <v>Selen ukupni</v>
      </c>
    </row>
    <row r="216" spans="1:8" x14ac:dyDescent="0.25">
      <c r="A216" s="42" t="s">
        <v>507</v>
      </c>
      <c r="B216" s="42">
        <v>713</v>
      </c>
      <c r="C216" s="42" t="s">
        <v>508</v>
      </c>
      <c r="D216" s="42" t="s">
        <v>66</v>
      </c>
      <c r="E216" t="str">
        <f>IF(ISERROR(VLOOKUP(A216,'Obrazac B2'!$C$55:'Obrazac B2'!$C$58,1,FALSE)),A216,"")</f>
        <v>Simazin</v>
      </c>
      <c r="F216">
        <f t="shared" ca="1" si="6"/>
        <v>1</v>
      </c>
      <c r="G216">
        <f ca="1">IF(F216=0,"",COUNTIF($F$2:F216,"&gt;0"))</f>
        <v>215</v>
      </c>
      <c r="H216" t="str">
        <f ca="1">IFERROR(INDEX(E:E,MATCH(ROW(F215),G:G,0)),"")</f>
        <v>Simazin</v>
      </c>
    </row>
    <row r="217" spans="1:8" x14ac:dyDescent="0.25">
      <c r="A217" s="42" t="s">
        <v>509</v>
      </c>
      <c r="B217" s="42">
        <v>718</v>
      </c>
      <c r="C217" s="42" t="s">
        <v>510</v>
      </c>
      <c r="D217" s="42" t="s">
        <v>66</v>
      </c>
      <c r="E217" t="str">
        <f>IF(ISERROR(VLOOKUP(A217,'Obrazac B2'!$C$55:'Obrazac B2'!$C$58,1,FALSE)),A217,"")</f>
        <v>Srebro otopljeno</v>
      </c>
      <c r="F217">
        <f t="shared" ca="1" si="6"/>
        <v>1</v>
      </c>
      <c r="G217">
        <f ca="1">IF(F217=0,"",COUNTIF($F$2:F217,"&gt;0"))</f>
        <v>216</v>
      </c>
      <c r="H217" t="str">
        <f ca="1">IFERROR(INDEX(E:E,MATCH(ROW(F216),G:G,0)),"")</f>
        <v>Srebro otopljeno</v>
      </c>
    </row>
    <row r="218" spans="1:8" x14ac:dyDescent="0.25">
      <c r="A218" s="42" t="s">
        <v>511</v>
      </c>
      <c r="B218" s="42">
        <v>720</v>
      </c>
      <c r="C218" s="42" t="s">
        <v>512</v>
      </c>
      <c r="D218" s="42" t="s">
        <v>66</v>
      </c>
      <c r="E218" t="str">
        <f>IF(ISERROR(VLOOKUP(A218,'Obrazac B2'!$C$55:'Obrazac B2'!$C$58,1,FALSE)),A218,"")</f>
        <v>Srebro ukupno</v>
      </c>
      <c r="F218">
        <f t="shared" ca="1" si="6"/>
        <v>1</v>
      </c>
      <c r="G218">
        <f ca="1">IF(F218=0,"",COUNTIF($F$2:F218,"&gt;0"))</f>
        <v>217</v>
      </c>
      <c r="H218" t="str">
        <f ca="1">IFERROR(INDEX(E:E,MATCH(ROW(F217),G:G,0)),"")</f>
        <v>Srebro ukupno</v>
      </c>
    </row>
    <row r="219" spans="1:8" x14ac:dyDescent="0.25">
      <c r="A219" s="42" t="s">
        <v>513</v>
      </c>
      <c r="B219" s="42">
        <v>723</v>
      </c>
      <c r="C219" s="42" t="s">
        <v>514</v>
      </c>
      <c r="D219" s="42" t="s">
        <v>66</v>
      </c>
      <c r="E219" t="str">
        <f>IF(ISERROR(VLOOKUP(A219,'Obrazac B2'!$C$55:'Obrazac B2'!$C$58,1,FALSE)),A219,"")</f>
        <v>Stiren</v>
      </c>
      <c r="F219">
        <f t="shared" ca="1" si="6"/>
        <v>1</v>
      </c>
      <c r="G219">
        <f ca="1">IF(F219=0,"",COUNTIF($F$2:F219,"&gt;0"))</f>
        <v>218</v>
      </c>
      <c r="H219" t="str">
        <f ca="1">IFERROR(INDEX(E:E,MATCH(ROW(F218),G:G,0)),"")</f>
        <v>Stiren</v>
      </c>
    </row>
    <row r="220" spans="1:8" x14ac:dyDescent="0.25">
      <c r="A220" s="42" t="s">
        <v>515</v>
      </c>
      <c r="B220" s="42">
        <v>725</v>
      </c>
      <c r="C220" s="42" t="s">
        <v>516</v>
      </c>
      <c r="D220" s="42" t="s">
        <v>66</v>
      </c>
      <c r="E220" t="str">
        <f>IF(ISERROR(VLOOKUP(A220,'Obrazac B2'!$C$55:'Obrazac B2'!$C$58,1,FALSE)),A220,"")</f>
        <v>Stroncij otopljeni</v>
      </c>
      <c r="F220">
        <f t="shared" ca="1" si="6"/>
        <v>1</v>
      </c>
      <c r="G220">
        <f ca="1">IF(F220=0,"",COUNTIF($F$2:F220,"&gt;0"))</f>
        <v>219</v>
      </c>
      <c r="H220" t="str">
        <f ca="1">IFERROR(INDEX(E:E,MATCH(ROW(F219),G:G,0)),"")</f>
        <v>Stroncij otopljeni</v>
      </c>
    </row>
    <row r="221" spans="1:8" x14ac:dyDescent="0.25">
      <c r="A221" s="42" t="s">
        <v>517</v>
      </c>
      <c r="B221" s="42">
        <v>726</v>
      </c>
      <c r="C221" s="42" t="s">
        <v>518</v>
      </c>
      <c r="D221" s="42" t="s">
        <v>66</v>
      </c>
      <c r="E221" t="str">
        <f>IF(ISERROR(VLOOKUP(A221,'Obrazac B2'!$C$55:'Obrazac B2'!$C$58,1,FALSE)),A221,"")</f>
        <v>Stroncij ukupni</v>
      </c>
      <c r="F221">
        <f t="shared" ca="1" si="6"/>
        <v>1</v>
      </c>
      <c r="G221">
        <f ca="1">IF(F221=0,"",COUNTIF($F$2:F221,"&gt;0"))</f>
        <v>220</v>
      </c>
      <c r="H221" t="str">
        <f ca="1">IFERROR(INDEX(E:E,MATCH(ROW(F220),G:G,0)),"")</f>
        <v>Stroncij ukupni</v>
      </c>
    </row>
    <row r="222" spans="1:8" x14ac:dyDescent="0.25">
      <c r="A222" s="42" t="s">
        <v>519</v>
      </c>
      <c r="B222" s="42">
        <v>732</v>
      </c>
      <c r="C222" s="42" t="s">
        <v>520</v>
      </c>
      <c r="D222" s="42" t="s">
        <v>66</v>
      </c>
      <c r="E222" t="str">
        <f>IF(ISERROR(VLOOKUP(A222,'Obrazac B2'!$C$55:'Obrazac B2'!$C$58,1,FALSE)),A222,"")</f>
        <v>Suhi ostatak žareni 600°C</v>
      </c>
      <c r="F222">
        <f t="shared" ca="1" si="6"/>
        <v>1</v>
      </c>
      <c r="G222">
        <f ca="1">IF(F222=0,"",COUNTIF($F$2:F222,"&gt;0"))</f>
        <v>221</v>
      </c>
      <c r="H222" t="str">
        <f ca="1">IFERROR(INDEX(E:E,MATCH(ROW(F221),G:G,0)),"")</f>
        <v>Suhi ostatak žareni 600°C</v>
      </c>
    </row>
    <row r="223" spans="1:8" x14ac:dyDescent="0.25">
      <c r="A223" s="42" t="s">
        <v>802</v>
      </c>
      <c r="B223" s="42">
        <v>742</v>
      </c>
      <c r="C223" s="42" t="s">
        <v>803</v>
      </c>
      <c r="D223" s="42" t="s">
        <v>84</v>
      </c>
      <c r="E223" t="str">
        <f>IF(ISERROR(VLOOKUP(A223,'Obrazac B2'!$C$55:'Obrazac B2'!$C$58,1,FALSE)),A223,"")</f>
        <v>Sulfametoksazol</v>
      </c>
      <c r="F223">
        <f t="shared" ref="F223" ca="1" si="8">IFERROR(SEARCH(INDIRECT(CELL("address")),E223),0)</f>
        <v>1</v>
      </c>
      <c r="G223">
        <f ca="1">IF(F223=0,"",COUNTIF($F$2:F223,"&gt;0"))</f>
        <v>222</v>
      </c>
      <c r="H223" t="str">
        <f ca="1">IFERROR(INDEX(E:E,MATCH(ROW(F222),G:G,0)),"")</f>
        <v>Sulfametoksazol</v>
      </c>
    </row>
    <row r="224" spans="1:8" x14ac:dyDescent="0.25">
      <c r="A224" s="42" t="s">
        <v>521</v>
      </c>
      <c r="B224" s="42">
        <v>747</v>
      </c>
      <c r="C224" s="42" t="s">
        <v>522</v>
      </c>
      <c r="D224" s="42" t="s">
        <v>66</v>
      </c>
      <c r="E224" t="str">
        <f>IF(ISERROR(VLOOKUP(A224,'Obrazac B2'!$C$55:'Obrazac B2'!$C$58,1,FALSE)),A224,"")</f>
        <v>Sulfati</v>
      </c>
      <c r="F224">
        <f t="shared" ca="1" si="6"/>
        <v>1</v>
      </c>
      <c r="G224">
        <f ca="1">IF(F224=0,"",COUNTIF($F$2:F224,"&gt;0"))</f>
        <v>223</v>
      </c>
      <c r="H224" t="str">
        <f ca="1">IFERROR(INDEX(E:E,MATCH(ROW(F223),G:G,0)),"")</f>
        <v>Sulfati</v>
      </c>
    </row>
    <row r="225" spans="1:8" x14ac:dyDescent="0.25">
      <c r="A225" s="42" t="s">
        <v>523</v>
      </c>
      <c r="B225" s="42">
        <v>749</v>
      </c>
      <c r="C225" s="42" t="s">
        <v>524</v>
      </c>
      <c r="D225" s="42" t="s">
        <v>66</v>
      </c>
      <c r="E225" t="str">
        <f>IF(ISERROR(VLOOKUP(A225,'Obrazac B2'!$C$55:'Obrazac B2'!$C$58,1,FALSE)),A225,"")</f>
        <v>Sulfidi</v>
      </c>
      <c r="F225">
        <f t="shared" ca="1" si="6"/>
        <v>1</v>
      </c>
      <c r="G225">
        <f ca="1">IF(F225=0,"",COUNTIF($F$2:F225,"&gt;0"))</f>
        <v>224</v>
      </c>
      <c r="H225" t="str">
        <f ca="1">IFERROR(INDEX(E:E,MATCH(ROW(F224),G:G,0)),"")</f>
        <v>Sulfidi</v>
      </c>
    </row>
    <row r="226" spans="1:8" x14ac:dyDescent="0.25">
      <c r="A226" s="42" t="s">
        <v>525</v>
      </c>
      <c r="B226" s="42">
        <v>751</v>
      </c>
      <c r="C226" s="42" t="s">
        <v>526</v>
      </c>
      <c r="D226" s="42" t="s">
        <v>66</v>
      </c>
      <c r="E226" t="str">
        <f>IF(ISERROR(VLOOKUP(A226,'Obrazac B2'!$C$55:'Obrazac B2'!$C$58,1,FALSE)),A226,"")</f>
        <v>Sulfiti</v>
      </c>
      <c r="F226">
        <f t="shared" ca="1" si="6"/>
        <v>1</v>
      </c>
      <c r="G226">
        <f ca="1">IF(F226=0,"",COUNTIF($F$2:F226,"&gt;0"))</f>
        <v>225</v>
      </c>
      <c r="H226" t="str">
        <f ca="1">IFERROR(INDEX(E:E,MATCH(ROW(F225),G:G,0)),"")</f>
        <v>Sulfiti</v>
      </c>
    </row>
    <row r="227" spans="1:8" x14ac:dyDescent="0.25">
      <c r="A227" s="42" t="s">
        <v>527</v>
      </c>
      <c r="B227" s="42">
        <v>757</v>
      </c>
      <c r="C227" s="42" t="s">
        <v>528</v>
      </c>
      <c r="D227" s="42" t="s">
        <v>66</v>
      </c>
      <c r="E227" t="str">
        <f>IF(ISERROR(VLOOKUP(A227,'Obrazac B2'!$C$55:'Obrazac B2'!$C$58,1,FALSE)),A227,"")</f>
        <v>Suspendirane tvari žarene</v>
      </c>
      <c r="F227">
        <f t="shared" ca="1" si="6"/>
        <v>1</v>
      </c>
      <c r="G227">
        <f ca="1">IF(F227=0,"",COUNTIF($F$2:F227,"&gt;0"))</f>
        <v>226</v>
      </c>
      <c r="H227" t="str">
        <f ca="1">IFERROR(INDEX(E:E,MATCH(ROW(F226),G:G,0)),"")</f>
        <v>Suspendirane tvari žarene</v>
      </c>
    </row>
    <row r="228" spans="1:8" x14ac:dyDescent="0.25">
      <c r="A228" s="42" t="s">
        <v>529</v>
      </c>
      <c r="B228" s="42">
        <v>759</v>
      </c>
      <c r="C228" s="42" t="s">
        <v>530</v>
      </c>
      <c r="D228" s="42" t="s">
        <v>66</v>
      </c>
      <c r="E228" t="str">
        <f>IF(ISERROR(VLOOKUP(A228,'Obrazac B2'!$C$55:'Obrazac B2'!$C$58,1,FALSE)),A228,"")</f>
        <v>Talij otopljeni</v>
      </c>
      <c r="F228">
        <f t="shared" ca="1" si="6"/>
        <v>1</v>
      </c>
      <c r="G228">
        <f ca="1">IF(F228=0,"",COUNTIF($F$2:F228,"&gt;0"))</f>
        <v>227</v>
      </c>
      <c r="H228" t="str">
        <f ca="1">IFERROR(INDEX(E:E,MATCH(ROW(F227),G:G,0)),"")</f>
        <v>Talij otopljeni</v>
      </c>
    </row>
    <row r="229" spans="1:8" x14ac:dyDescent="0.25">
      <c r="A229" s="42" t="s">
        <v>531</v>
      </c>
      <c r="B229" s="42">
        <v>760</v>
      </c>
      <c r="C229" s="42" t="s">
        <v>532</v>
      </c>
      <c r="D229" s="42" t="s">
        <v>66</v>
      </c>
      <c r="E229" t="str">
        <f>IF(ISERROR(VLOOKUP(A229,'Obrazac B2'!$C$55:'Obrazac B2'!$C$58,1,FALSE)),A229,"")</f>
        <v>Talij ukupni</v>
      </c>
      <c r="F229">
        <f t="shared" ca="1" si="6"/>
        <v>1</v>
      </c>
      <c r="G229">
        <f ca="1">IF(F229=0,"",COUNTIF($F$2:F229,"&gt;0"))</f>
        <v>228</v>
      </c>
      <c r="H229" t="str">
        <f ca="1">IFERROR(INDEX(E:E,MATCH(ROW(F228),G:G,0)),"")</f>
        <v>Talij ukupni</v>
      </c>
    </row>
    <row r="230" spans="1:8" x14ac:dyDescent="0.25">
      <c r="A230" s="42" t="s">
        <v>533</v>
      </c>
      <c r="B230" s="42">
        <v>764</v>
      </c>
      <c r="C230" s="42" t="s">
        <v>534</v>
      </c>
      <c r="D230" s="42" t="s">
        <v>66</v>
      </c>
      <c r="E230" t="str">
        <f>IF(ISERROR(VLOOKUP(A230,'Obrazac B2'!$C$55:'Obrazac B2'!$C$58,1,FALSE)),A230,"")</f>
        <v>Telur otopljeni</v>
      </c>
      <c r="F230">
        <f t="shared" ca="1" si="6"/>
        <v>1</v>
      </c>
      <c r="G230">
        <f ca="1">IF(F230=0,"",COUNTIF($F$2:F230,"&gt;0"))</f>
        <v>229</v>
      </c>
      <c r="H230" t="str">
        <f ca="1">IFERROR(INDEX(E:E,MATCH(ROW(F229),G:G,0)),"")</f>
        <v>Telur otopljeni</v>
      </c>
    </row>
    <row r="231" spans="1:8" x14ac:dyDescent="0.25">
      <c r="A231" s="42" t="s">
        <v>535</v>
      </c>
      <c r="B231" s="42">
        <v>765</v>
      </c>
      <c r="C231" s="42" t="s">
        <v>536</v>
      </c>
      <c r="D231" s="42" t="s">
        <v>66</v>
      </c>
      <c r="E231" t="str">
        <f>IF(ISERROR(VLOOKUP(A231,'Obrazac B2'!$C$55:'Obrazac B2'!$C$58,1,FALSE)),A231,"")</f>
        <v>Telur ukupni</v>
      </c>
      <c r="F231">
        <f t="shared" ca="1" si="6"/>
        <v>1</v>
      </c>
      <c r="G231">
        <f ca="1">IF(F231=0,"",COUNTIF($F$2:F231,"&gt;0"))</f>
        <v>230</v>
      </c>
      <c r="H231" t="str">
        <f ca="1">IFERROR(INDEX(E:E,MATCH(ROW(F230),G:G,0)),"")</f>
        <v>Telur ukupni</v>
      </c>
    </row>
    <row r="232" spans="1:8" x14ac:dyDescent="0.25">
      <c r="A232" s="42" t="s">
        <v>818</v>
      </c>
      <c r="B232" s="42">
        <v>1114</v>
      </c>
      <c r="C232" s="42" t="s">
        <v>819</v>
      </c>
      <c r="D232" s="42" t="s">
        <v>57</v>
      </c>
      <c r="E232" t="str">
        <f>IF(ISERROR(VLOOKUP(A232,'Obrazac B2'!$C$55:'Obrazac B2'!$C$58,1,FALSE)),A232,"")</f>
        <v>Temperatura vode - bioreaktor</v>
      </c>
      <c r="F232">
        <f t="shared" ref="F232" ca="1" si="9">IFERROR(SEARCH(INDIRECT(CELL("address")),E232),0)</f>
        <v>1</v>
      </c>
      <c r="G232">
        <f ca="1">IF(F232=0,"",COUNTIF($F$2:F232,"&gt;0"))</f>
        <v>231</v>
      </c>
      <c r="H232" t="str">
        <f ca="1">IFERROR(INDEX(E:E,MATCH(ROW(F231),G:G,0)),"")</f>
        <v>Temperatura vode - bioreaktor</v>
      </c>
    </row>
    <row r="233" spans="1:8" x14ac:dyDescent="0.25">
      <c r="A233" s="42" t="s">
        <v>537</v>
      </c>
      <c r="B233" s="42">
        <v>770</v>
      </c>
      <c r="C233" s="42" t="s">
        <v>538</v>
      </c>
      <c r="D233" s="42" t="s">
        <v>66</v>
      </c>
      <c r="E233" t="str">
        <f>IF(ISERROR(VLOOKUP(A233,'Obrazac B2'!$C$55:'Obrazac B2'!$C$58,1,FALSE)),A233,"")</f>
        <v>Terbutrin</v>
      </c>
      <c r="F233">
        <f t="shared" ca="1" si="6"/>
        <v>1</v>
      </c>
      <c r="G233">
        <f ca="1">IF(F233=0,"",COUNTIF($F$2:F233,"&gt;0"))</f>
        <v>232</v>
      </c>
      <c r="H233" t="str">
        <f ca="1">IFERROR(INDEX(E:E,MATCH(ROW(F232),G:G,0)),"")</f>
        <v>Terbutrin</v>
      </c>
    </row>
    <row r="234" spans="1:8" x14ac:dyDescent="0.25">
      <c r="A234" s="42" t="s">
        <v>539</v>
      </c>
      <c r="B234" s="42">
        <v>772</v>
      </c>
      <c r="C234" s="42" t="s">
        <v>540</v>
      </c>
      <c r="D234" s="42" t="s">
        <v>66</v>
      </c>
      <c r="E234" t="str">
        <f>IF(ISERROR(VLOOKUP(A234,'Obrazac B2'!$C$55:'Obrazac B2'!$C$58,1,FALSE)),A234,"")</f>
        <v>Teškohlapljive lipofilne tvari</v>
      </c>
      <c r="F234">
        <f t="shared" ca="1" si="6"/>
        <v>1</v>
      </c>
      <c r="G234">
        <f ca="1">IF(F234=0,"",COUNTIF($F$2:F234,"&gt;0"))</f>
        <v>233</v>
      </c>
      <c r="H234" t="str">
        <f ca="1">IFERROR(INDEX(E:E,MATCH(ROW(F233),G:G,0)),"")</f>
        <v>Teškohlapljive lipofilne tvari</v>
      </c>
    </row>
    <row r="235" spans="1:8" x14ac:dyDescent="0.25">
      <c r="A235" s="42" t="s">
        <v>541</v>
      </c>
      <c r="B235" s="42">
        <v>777</v>
      </c>
      <c r="C235" s="42" t="s">
        <v>542</v>
      </c>
      <c r="D235" s="42" t="s">
        <v>66</v>
      </c>
      <c r="E235" t="str">
        <f>IF(ISERROR(VLOOKUP(A235,'Obrazac B2'!$C$55:'Obrazac B2'!$C$58,1,FALSE)),A235,"")</f>
        <v>Tetrakloretilen</v>
      </c>
      <c r="F235">
        <f t="shared" ca="1" si="6"/>
        <v>1</v>
      </c>
      <c r="G235">
        <f ca="1">IF(F235=0,"",COUNTIF($F$2:F235,"&gt;0"))</f>
        <v>234</v>
      </c>
      <c r="H235" t="str">
        <f ca="1">IFERROR(INDEX(E:E,MATCH(ROW(F234),G:G,0)),"")</f>
        <v>Tetrakloretilen</v>
      </c>
    </row>
    <row r="236" spans="1:8" x14ac:dyDescent="0.25">
      <c r="A236" s="42" t="s">
        <v>543</v>
      </c>
      <c r="B236" s="42">
        <v>780</v>
      </c>
      <c r="C236" s="42" t="s">
        <v>544</v>
      </c>
      <c r="D236" s="42" t="s">
        <v>66</v>
      </c>
      <c r="E236" t="str">
        <f>IF(ISERROR(VLOOKUP(A236,'Obrazac B2'!$C$55:'Obrazac B2'!$C$58,1,FALSE)),A236,"")</f>
        <v>Tetraklormetan (tetraklorugljik)</v>
      </c>
      <c r="F236">
        <f t="shared" ca="1" si="6"/>
        <v>1</v>
      </c>
      <c r="G236">
        <f ca="1">IF(F236=0,"",COUNTIF($F$2:F236,"&gt;0"))</f>
        <v>235</v>
      </c>
      <c r="H236" t="str">
        <f ca="1">IFERROR(INDEX(E:E,MATCH(ROW(F235),G:G,0)),"")</f>
        <v>Tetraklormetan (tetraklorugljik)</v>
      </c>
    </row>
    <row r="237" spans="1:8" x14ac:dyDescent="0.25">
      <c r="A237" s="42" t="s">
        <v>545</v>
      </c>
      <c r="B237" s="42">
        <v>788</v>
      </c>
      <c r="C237" s="42" t="s">
        <v>546</v>
      </c>
      <c r="D237" s="42" t="s">
        <v>66</v>
      </c>
      <c r="E237" t="str">
        <f>IF(ISERROR(VLOOKUP(A237,'Obrazac B2'!$C$55:'Obrazac B2'!$C$58,1,FALSE)),A237,"")</f>
        <v>Titanij otopljeni</v>
      </c>
      <c r="F237">
        <f t="shared" ca="1" si="6"/>
        <v>1</v>
      </c>
      <c r="G237">
        <f ca="1">IF(F237=0,"",COUNTIF($F$2:F237,"&gt;0"))</f>
        <v>236</v>
      </c>
      <c r="H237" t="str">
        <f ca="1">IFERROR(INDEX(E:E,MATCH(ROW(F236),G:G,0)),"")</f>
        <v>Titanij otopljeni</v>
      </c>
    </row>
    <row r="238" spans="1:8" x14ac:dyDescent="0.25">
      <c r="A238" s="42" t="s">
        <v>547</v>
      </c>
      <c r="B238" s="42">
        <v>789</v>
      </c>
      <c r="C238" s="42" t="s">
        <v>548</v>
      </c>
      <c r="D238" s="42" t="s">
        <v>66</v>
      </c>
      <c r="E238" t="str">
        <f>IF(ISERROR(VLOOKUP(A238,'Obrazac B2'!$C$55:'Obrazac B2'!$C$58,1,FALSE)),A238,"")</f>
        <v>Titanij ukupni</v>
      </c>
      <c r="F238">
        <f t="shared" ca="1" si="6"/>
        <v>1</v>
      </c>
      <c r="G238">
        <f ca="1">IF(F238=0,"",COUNTIF($F$2:F238,"&gt;0"))</f>
        <v>237</v>
      </c>
      <c r="H238" t="str">
        <f ca="1">IFERROR(INDEX(E:E,MATCH(ROW(F237),G:G,0)),"")</f>
        <v>Titanij ukupni</v>
      </c>
    </row>
    <row r="239" spans="1:8" x14ac:dyDescent="0.25">
      <c r="A239" s="42" t="s">
        <v>806</v>
      </c>
      <c r="B239" s="42">
        <v>795</v>
      </c>
      <c r="C239" s="42" t="s">
        <v>807</v>
      </c>
      <c r="D239" s="42" t="s">
        <v>84</v>
      </c>
      <c r="E239" t="str">
        <f>IF(ISERROR(VLOOKUP(A239,'Obrazac B2'!$C$55:'Obrazac B2'!$C$58,1,FALSE)),A239,"")</f>
        <v>Torasemid</v>
      </c>
      <c r="F239">
        <f t="shared" ref="F239" ca="1" si="10">IFERROR(SEARCH(INDIRECT(CELL("address")),E239),0)</f>
        <v>1</v>
      </c>
      <c r="G239">
        <f ca="1">IF(F239=0,"",COUNTIF($F$2:F239,"&gt;0"))</f>
        <v>238</v>
      </c>
      <c r="H239" t="str">
        <f ca="1">IFERROR(INDEX(E:E,MATCH(ROW(F238),G:G,0)),"")</f>
        <v>Torasemid</v>
      </c>
    </row>
    <row r="240" spans="1:8" x14ac:dyDescent="0.25">
      <c r="A240" s="42" t="s">
        <v>549</v>
      </c>
      <c r="B240" s="42">
        <v>793</v>
      </c>
      <c r="C240" s="42" t="s">
        <v>550</v>
      </c>
      <c r="D240" s="42" t="s">
        <v>66</v>
      </c>
      <c r="E240" t="str">
        <f>IF(ISERROR(VLOOKUP(A240,'Obrazac B2'!$C$55:'Obrazac B2'!$C$58,1,FALSE)),A240,"")</f>
        <v>Toluen</v>
      </c>
      <c r="F240">
        <f t="shared" ca="1" si="6"/>
        <v>1</v>
      </c>
      <c r="G240">
        <f ca="1">IF(F240=0,"",COUNTIF($F$2:F240,"&gt;0"))</f>
        <v>239</v>
      </c>
      <c r="H240" t="str">
        <f ca="1">IFERROR(INDEX(E:E,MATCH(ROW(F239),G:G,0)),"")</f>
        <v>Toluen</v>
      </c>
    </row>
    <row r="241" spans="1:8" x14ac:dyDescent="0.25">
      <c r="A241" s="42" t="s">
        <v>551</v>
      </c>
      <c r="B241" s="42">
        <v>801</v>
      </c>
      <c r="C241" s="42" t="s">
        <v>552</v>
      </c>
      <c r="D241" s="42" t="s">
        <v>66</v>
      </c>
      <c r="E241" t="str">
        <f>IF(ISERROR(VLOOKUP(A241,'Obrazac B2'!$C$55:'Obrazac B2'!$C$58,1,FALSE)),A241,"")</f>
        <v>Tributilkositrovi spojevi</v>
      </c>
      <c r="F241">
        <f t="shared" ca="1" si="6"/>
        <v>1</v>
      </c>
      <c r="G241">
        <f ca="1">IF(F241=0,"",COUNTIF($F$2:F241,"&gt;0"))</f>
        <v>240</v>
      </c>
      <c r="H241" t="str">
        <f ca="1">IFERROR(INDEX(E:E,MATCH(ROW(F240),G:G,0)),"")</f>
        <v>Tributilkositrovi spojevi</v>
      </c>
    </row>
    <row r="242" spans="1:8" x14ac:dyDescent="0.25">
      <c r="A242" s="42" t="s">
        <v>553</v>
      </c>
      <c r="B242" s="42">
        <v>804</v>
      </c>
      <c r="C242" s="42" t="s">
        <v>554</v>
      </c>
      <c r="D242" s="42" t="s">
        <v>66</v>
      </c>
      <c r="E242" t="str">
        <f>IF(ISERROR(VLOOKUP(A242,'Obrazac B2'!$C$55:'Obrazac B2'!$C$58,1,FALSE)),A242,"")</f>
        <v>Trifenilkositrovi spojevi</v>
      </c>
      <c r="F242">
        <f t="shared" ca="1" si="6"/>
        <v>1</v>
      </c>
      <c r="G242">
        <f ca="1">IF(F242=0,"",COUNTIF($F$2:F242,"&gt;0"))</f>
        <v>241</v>
      </c>
      <c r="H242" t="str">
        <f ca="1">IFERROR(INDEX(E:E,MATCH(ROW(F241),G:G,0)),"")</f>
        <v>Trifenilkositrovi spojevi</v>
      </c>
    </row>
    <row r="243" spans="1:8" x14ac:dyDescent="0.25">
      <c r="A243" s="42" t="s">
        <v>555</v>
      </c>
      <c r="B243" s="42">
        <v>806</v>
      </c>
      <c r="C243" s="42" t="s">
        <v>556</v>
      </c>
      <c r="D243" s="42" t="s">
        <v>66</v>
      </c>
      <c r="E243" t="str">
        <f>IF(ISERROR(VLOOKUP(A243,'Obrazac B2'!$C$55:'Obrazac B2'!$C$58,1,FALSE)),A243,"")</f>
        <v>Trifluralin</v>
      </c>
      <c r="F243">
        <f t="shared" ca="1" si="6"/>
        <v>1</v>
      </c>
      <c r="G243">
        <f ca="1">IF(F243=0,"",COUNTIF($F$2:F243,"&gt;0"))</f>
        <v>242</v>
      </c>
      <c r="H243" t="str">
        <f ca="1">IFERROR(INDEX(E:E,MATCH(ROW(F242),G:G,0)),"")</f>
        <v>Trifluralin</v>
      </c>
    </row>
    <row r="244" spans="1:8" x14ac:dyDescent="0.25">
      <c r="A244" s="42" t="s">
        <v>557</v>
      </c>
      <c r="B244" s="42">
        <v>810</v>
      </c>
      <c r="C244" s="42" t="s">
        <v>558</v>
      </c>
      <c r="D244" s="42" t="s">
        <v>66</v>
      </c>
      <c r="E244" t="str">
        <f>IF(ISERROR(VLOOKUP(A244,'Obrazac B2'!$C$55:'Obrazac B2'!$C$58,1,FALSE)),A244,"")</f>
        <v>Triklorbenzen (svi izomeri)</v>
      </c>
      <c r="F244">
        <f t="shared" ca="1" si="6"/>
        <v>1</v>
      </c>
      <c r="G244">
        <f ca="1">IF(F244=0,"",COUNTIF($F$2:F244,"&gt;0"))</f>
        <v>243</v>
      </c>
      <c r="H244" t="str">
        <f ca="1">IFERROR(INDEX(E:E,MATCH(ROW(F243),G:G,0)),"")</f>
        <v>Triklorbenzen (svi izomeri)</v>
      </c>
    </row>
    <row r="245" spans="1:8" x14ac:dyDescent="0.25">
      <c r="A245" s="42" t="s">
        <v>559</v>
      </c>
      <c r="B245" s="42">
        <v>814</v>
      </c>
      <c r="C245" s="42" t="s">
        <v>560</v>
      </c>
      <c r="D245" s="42" t="s">
        <v>66</v>
      </c>
      <c r="E245" t="str">
        <f>IF(ISERROR(VLOOKUP(A245,'Obrazac B2'!$C$55:'Obrazac B2'!$C$58,1,FALSE)),A245,"")</f>
        <v>Trikloretilen</v>
      </c>
      <c r="F245">
        <f t="shared" ca="1" si="6"/>
        <v>1</v>
      </c>
      <c r="G245">
        <f ca="1">IF(F245=0,"",COUNTIF($F$2:F245,"&gt;0"))</f>
        <v>244</v>
      </c>
      <c r="H245" t="str">
        <f ca="1">IFERROR(INDEX(E:E,MATCH(ROW(F244),G:G,0)),"")</f>
        <v>Trikloretilen</v>
      </c>
    </row>
    <row r="246" spans="1:8" x14ac:dyDescent="0.25">
      <c r="A246" s="42" t="s">
        <v>561</v>
      </c>
      <c r="B246" s="42">
        <v>818</v>
      </c>
      <c r="C246" s="42" t="s">
        <v>562</v>
      </c>
      <c r="D246" s="42" t="s">
        <v>66</v>
      </c>
      <c r="E246" t="str">
        <f>IF(ISERROR(VLOOKUP(A246,'Obrazac B2'!$C$55:'Obrazac B2'!$C$58,1,FALSE)),A246,"")</f>
        <v>Triklormetan (kloroform)</v>
      </c>
      <c r="F246">
        <f t="shared" ref="F246" ca="1" si="11">IFERROR(SEARCH(INDIRECT(CELL("address")),E246),0)</f>
        <v>1</v>
      </c>
      <c r="G246">
        <f ca="1">IF(F246=0,"",COUNTIF($F$2:F246,"&gt;0"))</f>
        <v>245</v>
      </c>
      <c r="H246" t="str">
        <f ca="1">IFERROR(INDEX(E:E,MATCH(ROW(F245),G:G,0)),"")</f>
        <v>Triklormetan (kloroform)</v>
      </c>
    </row>
    <row r="247" spans="1:8" x14ac:dyDescent="0.25">
      <c r="A247" s="42" t="s">
        <v>800</v>
      </c>
      <c r="B247" s="42">
        <v>1184</v>
      </c>
      <c r="C247" s="42" t="s">
        <v>801</v>
      </c>
      <c r="D247" s="42" t="s">
        <v>84</v>
      </c>
      <c r="E247" t="str">
        <f>IF(ISERROR(VLOOKUP(A247,'Obrazac B2'!$C$55:'Obrazac B2'!$C$58,1,FALSE)),A247,"")</f>
        <v>Trimetoprim</v>
      </c>
      <c r="F247">
        <f t="shared" ca="1" si="6"/>
        <v>1</v>
      </c>
      <c r="G247">
        <f ca="1">IF(F247=0,"",COUNTIF($F$2:F247,"&gt;0"))</f>
        <v>246</v>
      </c>
      <c r="H247" t="str">
        <f ca="1">IFERROR(INDEX(E:E,MATCH(ROW(F246),G:G,0)),"")</f>
        <v>Trimetoprim</v>
      </c>
    </row>
    <row r="248" spans="1:8" x14ac:dyDescent="0.25">
      <c r="A248" s="42" t="s">
        <v>563</v>
      </c>
      <c r="B248" s="42">
        <v>828</v>
      </c>
      <c r="C248" s="42" t="s">
        <v>564</v>
      </c>
      <c r="D248" s="42" t="s">
        <v>213</v>
      </c>
      <c r="E248" t="str">
        <f>IF(ISERROR(VLOOKUP(A248,'Obrazac B2'!$C$55:'Obrazac B2'!$C$58,1,FALSE)),A248,"")</f>
        <v>uk.susp.tvar teret</v>
      </c>
      <c r="F248">
        <f t="shared" ca="1" si="6"/>
        <v>1</v>
      </c>
      <c r="G248">
        <f ca="1">IF(F248=0,"",COUNTIF($F$2:F248,"&gt;0"))</f>
        <v>247</v>
      </c>
      <c r="H248" t="str">
        <f ca="1">IFERROR(INDEX(E:E,MATCH(ROW(F247),G:G,0)),"")</f>
        <v>uk.susp.tvar teret</v>
      </c>
    </row>
    <row r="249" spans="1:8" x14ac:dyDescent="0.25">
      <c r="A249" s="42" t="s">
        <v>565</v>
      </c>
      <c r="B249" s="42">
        <v>834</v>
      </c>
      <c r="C249" s="42" t="s">
        <v>566</v>
      </c>
      <c r="D249" s="42" t="s">
        <v>66</v>
      </c>
      <c r="E249" t="str">
        <f>IF(ISERROR(VLOOKUP(A249,'Obrazac B2'!$C$55:'Obrazac B2'!$C$58,1,FALSE)),A249,"")</f>
        <v>Ukupne površinski aktivne tvari</v>
      </c>
      <c r="F249">
        <f t="shared" ca="1" si="6"/>
        <v>1</v>
      </c>
      <c r="G249">
        <f ca="1">IF(F249=0,"",COUNTIF($F$2:F249,"&gt;0"))</f>
        <v>248</v>
      </c>
      <c r="H249" t="str">
        <f ca="1">IFERROR(INDEX(E:E,MATCH(ROW(F248),G:G,0)),"")</f>
        <v>Ukupne površinski aktivne tvari</v>
      </c>
    </row>
    <row r="250" spans="1:8" x14ac:dyDescent="0.25">
      <c r="A250" s="42" t="s">
        <v>567</v>
      </c>
      <c r="B250" s="42">
        <v>836</v>
      </c>
      <c r="C250" s="42" t="s">
        <v>568</v>
      </c>
      <c r="D250" s="42" t="s">
        <v>66</v>
      </c>
      <c r="E250" t="str">
        <f>IF(ISERROR(VLOOKUP(A250,'Obrazac B2'!$C$55:'Obrazac B2'!$C$58,1,FALSE)),A250,"")</f>
        <v xml:space="preserve">Ukupni aromatski ugljikovodici </v>
      </c>
      <c r="F250">
        <f t="shared" ca="1" si="6"/>
        <v>1</v>
      </c>
      <c r="G250">
        <f ca="1">IF(F250=0,"",COUNTIF($F$2:F250,"&gt;0"))</f>
        <v>249</v>
      </c>
      <c r="H250" t="str">
        <f ca="1">IFERROR(INDEX(E:E,MATCH(ROW(F249),G:G,0)),"")</f>
        <v xml:space="preserve">Ukupni aromatski ugljikovodici </v>
      </c>
    </row>
    <row r="251" spans="1:8" x14ac:dyDescent="0.25">
      <c r="A251" s="42" t="s">
        <v>569</v>
      </c>
      <c r="B251" s="42">
        <v>837</v>
      </c>
      <c r="C251" s="42" t="s">
        <v>570</v>
      </c>
      <c r="D251" s="42" t="s">
        <v>216</v>
      </c>
      <c r="E251" t="str">
        <f>IF(ISERROR(VLOOKUP(A251,'Obrazac B2'!$C$55:'Obrazac B2'!$C$58,1,FALSE)),A251,"")</f>
        <v>Ukupni broj koliformnih bakterija</v>
      </c>
      <c r="F251">
        <f t="shared" ca="1" si="6"/>
        <v>1</v>
      </c>
      <c r="G251">
        <f ca="1">IF(F251=0,"",COUNTIF($F$2:F251,"&gt;0"))</f>
        <v>250</v>
      </c>
      <c r="H251" t="str">
        <f ca="1">IFERROR(INDEX(E:E,MATCH(ROW(F250),G:G,0)),"")</f>
        <v>Ukupni broj koliformnih bakterija</v>
      </c>
    </row>
    <row r="252" spans="1:8" x14ac:dyDescent="0.25">
      <c r="A252" s="42" t="s">
        <v>571</v>
      </c>
      <c r="B252" s="42">
        <v>840</v>
      </c>
      <c r="C252" s="42" t="s">
        <v>572</v>
      </c>
      <c r="D252" s="42" t="s">
        <v>157</v>
      </c>
      <c r="E252" t="str">
        <f>IF(ISERROR(VLOOKUP(A252,'Obrazac B2'!$C$55:'Obrazac B2'!$C$58,1,FALSE)),A252,"")</f>
        <v>Ukupni dušik</v>
      </c>
      <c r="F252">
        <f t="shared" ca="1" si="6"/>
        <v>1</v>
      </c>
      <c r="G252">
        <f ca="1">IF(F252=0,"",COUNTIF($F$2:F252,"&gt;0"))</f>
        <v>251</v>
      </c>
      <c r="H252" t="str">
        <f ca="1">IFERROR(INDEX(E:E,MATCH(ROW(F251),G:G,0)),"")</f>
        <v>Ukupni dušik</v>
      </c>
    </row>
    <row r="253" spans="1:8" x14ac:dyDescent="0.25">
      <c r="A253" s="42" t="s">
        <v>573</v>
      </c>
      <c r="B253" s="42">
        <v>841</v>
      </c>
      <c r="C253" s="42" t="s">
        <v>574</v>
      </c>
      <c r="D253" s="42" t="s">
        <v>420</v>
      </c>
      <c r="E253" t="str">
        <f>IF(ISERROR(VLOOKUP(A253,'Obrazac B2'!$C$55:'Obrazac B2'!$C$58,1,FALSE)),A253,"")</f>
        <v>Ukupni fosfor</v>
      </c>
      <c r="F253">
        <f t="shared" ca="1" si="6"/>
        <v>1</v>
      </c>
      <c r="G253">
        <f ca="1">IF(F253=0,"",COUNTIF($F$2:F253,"&gt;0"))</f>
        <v>252</v>
      </c>
      <c r="H253" t="str">
        <f ca="1">IFERROR(INDEX(E:E,MATCH(ROW(F252),G:G,0)),"")</f>
        <v>Ukupni fosfor</v>
      </c>
    </row>
    <row r="254" spans="1:8" x14ac:dyDescent="0.25">
      <c r="A254" s="42" t="s">
        <v>358</v>
      </c>
      <c r="B254" s="42">
        <v>845</v>
      </c>
      <c r="C254" s="42" t="s">
        <v>359</v>
      </c>
      <c r="D254" s="42" t="s">
        <v>66</v>
      </c>
      <c r="E254" t="str">
        <f>IF(ISERROR(VLOOKUP(A254,'Obrazac B2'!$C$55:'Obrazac B2'!$C$58,1,FALSE)),A254,"")</f>
        <v>Lakohlapljivi klorirani ugljikovodici (LHKU)</v>
      </c>
      <c r="F254">
        <f t="shared" ca="1" si="6"/>
        <v>1</v>
      </c>
      <c r="G254">
        <f ca="1">IF(F254=0,"",COUNTIF($F$2:F254,"&gt;0"))</f>
        <v>253</v>
      </c>
      <c r="H254" t="str">
        <f ca="1">IFERROR(INDEX(E:E,MATCH(ROW(F253),G:G,0)),"")</f>
        <v>Lakohlapljivi klorirani ugljikovodici (LHKU)</v>
      </c>
    </row>
    <row r="255" spans="1:8" x14ac:dyDescent="0.25">
      <c r="A255" s="42" t="s">
        <v>577</v>
      </c>
      <c r="B255" s="42">
        <v>848</v>
      </c>
      <c r="C255" s="42" t="s">
        <v>578</v>
      </c>
      <c r="D255" s="42" t="s">
        <v>66</v>
      </c>
      <c r="E255" t="str">
        <f>IF(ISERROR(VLOOKUP(A255,'Obrazac B2'!$C$55:'Obrazac B2'!$C$58,1,FALSE)),A255,"")</f>
        <v xml:space="preserve">Ukupni nitrirani ugljikovodici </v>
      </c>
      <c r="F255">
        <f t="shared" ca="1" si="6"/>
        <v>1</v>
      </c>
      <c r="G255">
        <f ca="1">IF(F255=0,"",COUNTIF($F$2:F255,"&gt;0"))</f>
        <v>254</v>
      </c>
      <c r="H255" t="str">
        <f ca="1">IFERROR(INDEX(E:E,MATCH(ROW(F254),G:G,0)),"")</f>
        <v xml:space="preserve">Ukupni nitrirani ugljikovodici </v>
      </c>
    </row>
    <row r="256" spans="1:8" x14ac:dyDescent="0.25">
      <c r="A256" s="42" t="s">
        <v>579</v>
      </c>
      <c r="B256" s="42">
        <v>849</v>
      </c>
      <c r="C256" s="42" t="s">
        <v>580</v>
      </c>
      <c r="D256" s="42" t="s">
        <v>423</v>
      </c>
      <c r="E256" t="str">
        <f>IF(ISERROR(VLOOKUP(A256,'Obrazac B2'!$C$55:'Obrazac B2'!$C$58,1,FALSE)),A256,"")</f>
        <v>Ukupni organski ugljik (TOC)</v>
      </c>
      <c r="F256">
        <f t="shared" ca="1" si="6"/>
        <v>1</v>
      </c>
      <c r="G256">
        <f ca="1">IF(F256=0,"",COUNTIF($F$2:F256,"&gt;0"))</f>
        <v>255</v>
      </c>
      <c r="H256" t="str">
        <f ca="1">IFERROR(INDEX(E:E,MATCH(ROW(F255),G:G,0)),"")</f>
        <v>Ukupni organski ugljik (TOC)</v>
      </c>
    </row>
    <row r="257" spans="1:8" x14ac:dyDescent="0.25">
      <c r="A257" s="42" t="s">
        <v>581</v>
      </c>
      <c r="B257" s="42">
        <v>853</v>
      </c>
      <c r="C257" s="42" t="s">
        <v>582</v>
      </c>
      <c r="D257" s="42" t="s">
        <v>66</v>
      </c>
      <c r="E257" t="str">
        <f>IF(ISERROR(VLOOKUP(A257,'Obrazac B2'!$C$55:'Obrazac B2'!$C$58,1,FALSE)),A257,"")</f>
        <v>Ukupni ugljikovodici C10-C40</v>
      </c>
      <c r="F257">
        <f t="shared" ca="1" si="6"/>
        <v>1</v>
      </c>
      <c r="G257">
        <f ca="1">IF(F257=0,"",COUNTIF($F$2:F257,"&gt;0"))</f>
        <v>256</v>
      </c>
      <c r="H257" t="str">
        <f ca="1">IFERROR(INDEX(E:E,MATCH(ROW(F256),G:G,0)),"")</f>
        <v>Ukupni ugljikovodici C10-C40</v>
      </c>
    </row>
    <row r="258" spans="1:8" x14ac:dyDescent="0.25">
      <c r="A258" s="42" t="s">
        <v>583</v>
      </c>
      <c r="B258" s="42">
        <v>854</v>
      </c>
      <c r="C258" s="42" t="s">
        <v>584</v>
      </c>
      <c r="D258" s="42" t="s">
        <v>66</v>
      </c>
      <c r="E258" t="str">
        <f>IF(ISERROR(VLOOKUP(A258,'Obrazac B2'!$C$55:'Obrazac B2'!$C$58,1,FALSE)),A258,"")</f>
        <v>Uranij otopljeni</v>
      </c>
      <c r="F258">
        <f t="shared" ca="1" si="6"/>
        <v>1</v>
      </c>
      <c r="G258">
        <f ca="1">IF(F258=0,"",COUNTIF($F$2:F258,"&gt;0"))</f>
        <v>257</v>
      </c>
      <c r="H258" t="str">
        <f ca="1">IFERROR(INDEX(E:E,MATCH(ROW(F257),G:G,0)),"")</f>
        <v>Uranij otopljeni</v>
      </c>
    </row>
    <row r="259" spans="1:8" x14ac:dyDescent="0.25">
      <c r="A259" s="42" t="s">
        <v>585</v>
      </c>
      <c r="B259" s="42">
        <v>855</v>
      </c>
      <c r="C259" s="42" t="s">
        <v>586</v>
      </c>
      <c r="D259" s="42" t="s">
        <v>66</v>
      </c>
      <c r="E259" t="str">
        <f>IF(ISERROR(VLOOKUP(A259,'Obrazac B2'!$C$55:'Obrazac B2'!$C$58,1,FALSE)),A259,"")</f>
        <v>Uranij ukupni</v>
      </c>
      <c r="F259">
        <f t="shared" ca="1" si="6"/>
        <v>1</v>
      </c>
      <c r="G259">
        <f ca="1">IF(F259=0,"",COUNTIF($F$2:F259,"&gt;0"))</f>
        <v>258</v>
      </c>
      <c r="H259" t="str">
        <f ca="1">IFERROR(INDEX(E:E,MATCH(ROW(F258),G:G,0)),"")</f>
        <v>Uranij ukupni</v>
      </c>
    </row>
    <row r="260" spans="1:8" x14ac:dyDescent="0.25">
      <c r="A260" s="42" t="s">
        <v>587</v>
      </c>
      <c r="B260" s="42">
        <v>867</v>
      </c>
      <c r="C260" s="42" t="s">
        <v>588</v>
      </c>
      <c r="D260" s="42" t="s">
        <v>66</v>
      </c>
      <c r="E260" t="str">
        <f>IF(ISERROR(VLOOKUP(A260,'Obrazac B2'!$C$55:'Obrazac B2'!$C$58,1,FALSE)),A260,"")</f>
        <v>Vanadij otopljeni</v>
      </c>
      <c r="F260">
        <f t="shared" ca="1" si="6"/>
        <v>1</v>
      </c>
      <c r="G260">
        <f ca="1">IF(F260=0,"",COUNTIF($F$2:F260,"&gt;0"))</f>
        <v>259</v>
      </c>
      <c r="H260" t="str">
        <f ca="1">IFERROR(INDEX(E:E,MATCH(ROW(F259),G:G,0)),"")</f>
        <v>Vanadij otopljeni</v>
      </c>
    </row>
    <row r="261" spans="1:8" x14ac:dyDescent="0.25">
      <c r="A261" s="42" t="s">
        <v>589</v>
      </c>
      <c r="B261" s="42">
        <v>869</v>
      </c>
      <c r="C261" s="42" t="s">
        <v>590</v>
      </c>
      <c r="D261" s="42" t="s">
        <v>66</v>
      </c>
      <c r="E261" t="str">
        <f>IF(ISERROR(VLOOKUP(A261,'Obrazac B2'!$C$55:'Obrazac B2'!$C$58,1,FALSE)),A261,"")</f>
        <v>Vanadij ukupni</v>
      </c>
      <c r="F261">
        <f t="shared" ca="1" si="6"/>
        <v>1</v>
      </c>
      <c r="G261">
        <f ca="1">IF(F261=0,"",COUNTIF($F$2:F261,"&gt;0"))</f>
        <v>260</v>
      </c>
      <c r="H261" t="str">
        <f ca="1">IFERROR(INDEX(E:E,MATCH(ROW(F260),G:G,0)),"")</f>
        <v>Vanadij ukupni</v>
      </c>
    </row>
    <row r="262" spans="1:8" x14ac:dyDescent="0.25">
      <c r="A262" s="42" t="s">
        <v>810</v>
      </c>
      <c r="B262" s="42">
        <v>923</v>
      </c>
      <c r="C262" s="42" t="s">
        <v>811</v>
      </c>
      <c r="D262" s="42" t="s">
        <v>84</v>
      </c>
      <c r="E262" t="str">
        <f>IF(ISERROR(VLOOKUP(A262,'Obrazac B2'!$C$55:'Obrazac B2'!$C$58,1,FALSE)),A262,"")</f>
        <v>Varfarin</v>
      </c>
      <c r="F262">
        <f t="shared" ref="F262" ca="1" si="12">IFERROR(SEARCH(INDIRECT(CELL("address")),E262),0)</f>
        <v>1</v>
      </c>
      <c r="G262">
        <f ca="1">IF(F262=0,"",COUNTIF($F$2:F262,"&gt;0"))</f>
        <v>261</v>
      </c>
      <c r="H262" t="str">
        <f ca="1">IFERROR(INDEX(E:E,MATCH(ROW(F261),G:G,0)),"")</f>
        <v>Varfarin</v>
      </c>
    </row>
    <row r="263" spans="1:8" x14ac:dyDescent="0.25">
      <c r="A263" s="42" t="s">
        <v>591</v>
      </c>
      <c r="B263" s="42">
        <v>871</v>
      </c>
      <c r="C263" s="42" t="s">
        <v>592</v>
      </c>
      <c r="D263" s="42" t="s">
        <v>66</v>
      </c>
      <c r="E263" t="str">
        <f>IF(ISERROR(VLOOKUP(A263,'Obrazac B2'!$C$55:'Obrazac B2'!$C$58,1,FALSE)),A263,"")</f>
        <v>Vinil klorid</v>
      </c>
      <c r="F263">
        <f t="shared" ca="1" si="6"/>
        <v>1</v>
      </c>
      <c r="G263">
        <f ca="1">IF(F263=0,"",COUNTIF($F$2:F263,"&gt;0"))</f>
        <v>262</v>
      </c>
      <c r="H263" t="str">
        <f ca="1">IFERROR(INDEX(E:E,MATCH(ROW(F262),G:G,0)),"")</f>
        <v>Vinil klorid</v>
      </c>
    </row>
    <row r="264" spans="1:8" x14ac:dyDescent="0.25">
      <c r="A264" s="42" t="s">
        <v>593</v>
      </c>
      <c r="B264" s="42">
        <v>879</v>
      </c>
      <c r="C264" s="42" t="s">
        <v>594</v>
      </c>
      <c r="D264" s="42" t="s">
        <v>66</v>
      </c>
      <c r="E264" t="str">
        <f>IF(ISERROR(VLOOKUP(A264,'Obrazac B2'!$C$55:'Obrazac B2'!$C$58,1,FALSE)),A264,"")</f>
        <v>Željezo otopljeno</v>
      </c>
      <c r="F264">
        <f t="shared" ca="1" si="6"/>
        <v>1</v>
      </c>
      <c r="G264">
        <f ca="1">IF(F264=0,"",COUNTIF($F$2:F264,"&gt;0"))</f>
        <v>263</v>
      </c>
      <c r="H264" t="str">
        <f ca="1">IFERROR(INDEX(E:E,MATCH(ROW(F263),G:G,0)),"")</f>
        <v>Željezo otopljeno</v>
      </c>
    </row>
    <row r="265" spans="1:8" x14ac:dyDescent="0.25">
      <c r="A265" s="42" t="s">
        <v>595</v>
      </c>
      <c r="B265" s="42">
        <v>881</v>
      </c>
      <c r="C265" s="42" t="s">
        <v>596</v>
      </c>
      <c r="D265" s="42" t="s">
        <v>66</v>
      </c>
      <c r="E265" t="str">
        <f>IF(ISERROR(VLOOKUP(A265,'Obrazac B2'!$C$55:'Obrazac B2'!$C$58,1,FALSE)),A265,"")</f>
        <v>Željezo ukupno</v>
      </c>
      <c r="F265">
        <f t="shared" ca="1" si="6"/>
        <v>1</v>
      </c>
      <c r="G265">
        <f ca="1">IF(F265=0,"",COUNTIF($F$2:F265,"&gt;0"))</f>
        <v>264</v>
      </c>
      <c r="H265" t="str">
        <f ca="1">IFERROR(INDEX(E:E,MATCH(ROW(F264),G:G,0)),"")</f>
        <v>Željezo ukupno</v>
      </c>
    </row>
    <row r="266" spans="1:8" x14ac:dyDescent="0.25">
      <c r="A266" s="42" t="s">
        <v>597</v>
      </c>
      <c r="B266" s="42">
        <v>884</v>
      </c>
      <c r="C266" s="42" t="s">
        <v>598</v>
      </c>
      <c r="D266" s="42" t="s">
        <v>66</v>
      </c>
      <c r="E266" t="str">
        <f>IF(ISERROR(VLOOKUP(A266,'Obrazac B2'!$C$55:'Obrazac B2'!$C$58,1,FALSE)),A266,"")</f>
        <v>Živa otopljena</v>
      </c>
      <c r="F266">
        <f t="shared" ca="1" si="6"/>
        <v>1</v>
      </c>
      <c r="G266">
        <f ca="1">IF(F266=0,"",COUNTIF($F$2:F266,"&gt;0"))</f>
        <v>265</v>
      </c>
      <c r="H266" t="str">
        <f ca="1">IFERROR(INDEX(E:E,MATCH(ROW(F265),G:G,0)),"")</f>
        <v>Živa otopljena</v>
      </c>
    </row>
    <row r="267" spans="1:8" x14ac:dyDescent="0.25">
      <c r="A267" s="42" t="s">
        <v>599</v>
      </c>
      <c r="B267" s="42">
        <v>886</v>
      </c>
      <c r="C267" s="42" t="s">
        <v>600</v>
      </c>
      <c r="D267" s="42" t="s">
        <v>66</v>
      </c>
      <c r="E267" t="str">
        <f>IF(ISERROR(VLOOKUP(A267,'Obrazac B2'!$C$55:'Obrazac B2'!$C$58,1,FALSE)),A267,"")</f>
        <v>Živa ukupna</v>
      </c>
      <c r="F267">
        <f t="shared" ca="1" si="6"/>
        <v>1</v>
      </c>
      <c r="G267">
        <f ca="1">IF(F267=0,"",COUNTIF($F$2:F267,"&gt;0"))</f>
        <v>266</v>
      </c>
      <c r="H267" t="str">
        <f ca="1">IFERROR(INDEX(E:E,MATCH(ROW(F266),G:G,0)),"")</f>
        <v>Živa ukupna</v>
      </c>
    </row>
    <row r="268" spans="1:8" x14ac:dyDescent="0.25">
      <c r="A268" s="42" t="s">
        <v>601</v>
      </c>
      <c r="B268" s="42">
        <v>889</v>
      </c>
      <c r="C268" s="42" t="s">
        <v>602</v>
      </c>
      <c r="D268" s="42" t="s">
        <v>66</v>
      </c>
      <c r="E268" t="str">
        <f>IF(ISERROR(VLOOKUP(A268,'Obrazac B2'!$C$55:'Obrazac B2'!$C$58,1,FALSE)),A268,"")</f>
        <v>α-endosulfan</v>
      </c>
      <c r="F268">
        <f t="shared" ref="F268:F279" ca="1" si="13">IFERROR(SEARCH(INDIRECT(CELL("address")),E268),0)</f>
        <v>1</v>
      </c>
      <c r="G268">
        <f ca="1">IF(F268=0,"",COUNTIF($F$2:F268,"&gt;0"))</f>
        <v>267</v>
      </c>
      <c r="H268" t="str">
        <f ca="1">IFERROR(INDEX(E:E,MATCH(ROW(F267),G:G,0)),"")</f>
        <v>α-endosulfan</v>
      </c>
    </row>
    <row r="269" spans="1:8" x14ac:dyDescent="0.25">
      <c r="A269" s="42" t="s">
        <v>603</v>
      </c>
      <c r="B269" s="42">
        <v>892</v>
      </c>
      <c r="C269" s="42" t="s">
        <v>604</v>
      </c>
      <c r="D269" s="42" t="s">
        <v>66</v>
      </c>
      <c r="E269" t="str">
        <f>IF(ISERROR(VLOOKUP(A269,'Obrazac B2'!$C$55:'Obrazac B2'!$C$58,1,FALSE)),A269,"")</f>
        <v>α-heksabromociklododekan</v>
      </c>
      <c r="F269">
        <f t="shared" ca="1" si="13"/>
        <v>1</v>
      </c>
      <c r="G269">
        <f ca="1">IF(F269=0,"",COUNTIF($F$2:F269,"&gt;0"))</f>
        <v>268</v>
      </c>
      <c r="H269" t="str">
        <f ca="1">IFERROR(INDEX(E:E,MATCH(ROW(F268),G:G,0)),"")</f>
        <v>α-heksabromociklododekan</v>
      </c>
    </row>
    <row r="270" spans="1:8" x14ac:dyDescent="0.25">
      <c r="A270" s="42" t="s">
        <v>605</v>
      </c>
      <c r="B270" s="42">
        <v>895</v>
      </c>
      <c r="C270" s="42" t="s">
        <v>606</v>
      </c>
      <c r="D270" s="42" t="s">
        <v>66</v>
      </c>
      <c r="E270" t="str">
        <f>IF(ISERROR(VLOOKUP(A270,'Obrazac B2'!$C$55:'Obrazac B2'!$C$58,1,FALSE)),A270,"")</f>
        <v>α-heksaklorcikloheksan (HCH)</v>
      </c>
      <c r="F270">
        <f t="shared" ca="1" si="13"/>
        <v>1</v>
      </c>
      <c r="G270">
        <f ca="1">IF(F270=0,"",COUNTIF($F$2:F270,"&gt;0"))</f>
        <v>269</v>
      </c>
      <c r="H270" t="str">
        <f ca="1">IFERROR(INDEX(E:E,MATCH(ROW(F269),G:G,0)),"")</f>
        <v>α-heksaklorcikloheksan (HCH)</v>
      </c>
    </row>
    <row r="271" spans="1:8" x14ac:dyDescent="0.25">
      <c r="A271" s="42" t="s">
        <v>607</v>
      </c>
      <c r="B271" s="42">
        <v>900</v>
      </c>
      <c r="C271" s="42" t="s">
        <v>608</v>
      </c>
      <c r="D271" s="42" t="s">
        <v>66</v>
      </c>
      <c r="E271" t="str">
        <f>IF(ISERROR(VLOOKUP(A271,'Obrazac B2'!$C$55:'Obrazac B2'!$C$58,1,FALSE)),A271,"")</f>
        <v xml:space="preserve">β-heksabromociklododekan </v>
      </c>
      <c r="F271">
        <f t="shared" ca="1" si="13"/>
        <v>1</v>
      </c>
      <c r="G271">
        <f ca="1">IF(F271=0,"",COUNTIF($F$2:F271,"&gt;0"))</f>
        <v>270</v>
      </c>
      <c r="H271" t="str">
        <f ca="1">IFERROR(INDEX(E:E,MATCH(ROW(F270),G:G,0)),"")</f>
        <v xml:space="preserve">β-heksabromociklododekan </v>
      </c>
    </row>
    <row r="272" spans="1:8" x14ac:dyDescent="0.25">
      <c r="A272" s="42" t="s">
        <v>609</v>
      </c>
      <c r="B272" s="42">
        <v>903</v>
      </c>
      <c r="C272" s="42" t="s">
        <v>610</v>
      </c>
      <c r="D272" s="42" t="s">
        <v>66</v>
      </c>
      <c r="E272" t="str">
        <f>IF(ISERROR(VLOOKUP(A272,'Obrazac B2'!$C$55:'Obrazac B2'!$C$58,1,FALSE)),A272,"")</f>
        <v>β-Heksaklorcikloheksan (HCH)</v>
      </c>
      <c r="F272">
        <f t="shared" ca="1" si="13"/>
        <v>1</v>
      </c>
      <c r="G272">
        <f ca="1">IF(F272=0,"",COUNTIF($F$2:F272,"&gt;0"))</f>
        <v>271</v>
      </c>
      <c r="H272" t="str">
        <f ca="1">IFERROR(INDEX(E:E,MATCH(ROW(F271),G:G,0)),"")</f>
        <v>β-Heksaklorcikloheksan (HCH)</v>
      </c>
    </row>
    <row r="273" spans="1:8" x14ac:dyDescent="0.25">
      <c r="A273" s="42" t="s">
        <v>611</v>
      </c>
      <c r="B273" s="42">
        <v>905</v>
      </c>
      <c r="C273" s="42" t="s">
        <v>612</v>
      </c>
      <c r="D273" s="42" t="s">
        <v>66</v>
      </c>
      <c r="E273" t="str">
        <f>IF(ISERROR(VLOOKUP(A273,'Obrazac B2'!$C$55:'Obrazac B2'!$C$58,1,FALSE)),A273,"")</f>
        <v>γ-heksabromociklododekan</v>
      </c>
      <c r="F273">
        <f t="shared" ca="1" si="13"/>
        <v>1</v>
      </c>
      <c r="G273">
        <f ca="1">IF(F273=0,"",COUNTIF($F$2:F273,"&gt;0"))</f>
        <v>272</v>
      </c>
      <c r="H273" t="str">
        <f ca="1">IFERROR(INDEX(E:E,MATCH(ROW(F272),G:G,0)),"")</f>
        <v>γ-heksabromociklododekan</v>
      </c>
    </row>
    <row r="274" spans="1:8" x14ac:dyDescent="0.25">
      <c r="A274" s="42" t="s">
        <v>820</v>
      </c>
      <c r="B274" s="42">
        <v>909</v>
      </c>
      <c r="C274" s="42" t="s">
        <v>613</v>
      </c>
      <c r="D274" s="42" t="s">
        <v>66</v>
      </c>
      <c r="E274" t="str">
        <f>IF(ISERROR(VLOOKUP(A274,'Obrazac B2'!$C$55:'Obrazac B2'!$C$58,1,FALSE)),A274,"")</f>
        <v>γ-Heksaklorcikloheksan (HCH) - Lindan</v>
      </c>
      <c r="F274">
        <f t="shared" ca="1" si="13"/>
        <v>1</v>
      </c>
      <c r="G274">
        <f ca="1">IF(F274=0,"",COUNTIF($F$2:F274,"&gt;0"))</f>
        <v>273</v>
      </c>
      <c r="H274" t="str">
        <f ca="1">IFERROR(INDEX(E:E,MATCH(ROW(F273),G:G,0)),"")</f>
        <v>γ-Heksaklorcikloheksan (HCH) - Lindan</v>
      </c>
    </row>
    <row r="275" spans="1:8" x14ac:dyDescent="0.25">
      <c r="A275" s="42" t="s">
        <v>614</v>
      </c>
      <c r="B275" s="42">
        <v>911</v>
      </c>
      <c r="C275" s="42" t="s">
        <v>615</v>
      </c>
      <c r="D275" s="42" t="s">
        <v>57</v>
      </c>
      <c r="E275" t="str">
        <f>IF(ISERROR(VLOOKUP(A275,'Obrazac B2'!$C$55:'Obrazac B2'!$C$58,1,FALSE)),A275,"")</f>
        <v>Δ TP</v>
      </c>
      <c r="F275">
        <f t="shared" ca="1" si="13"/>
        <v>1</v>
      </c>
      <c r="G275">
        <f ca="1">IF(F275=0,"",COUNTIF($F$2:F275,"&gt;0"))</f>
        <v>274</v>
      </c>
      <c r="H275" t="str">
        <f ca="1">IFERROR(INDEX(E:E,MATCH(ROW(F274),G:G,0)),"")</f>
        <v>Δ TP</v>
      </c>
    </row>
    <row r="276" spans="1:8" x14ac:dyDescent="0.25">
      <c r="A276" s="42" t="s">
        <v>616</v>
      </c>
      <c r="B276" s="42">
        <v>912</v>
      </c>
      <c r="C276" s="42" t="s">
        <v>617</v>
      </c>
      <c r="D276" s="42" t="s">
        <v>57</v>
      </c>
      <c r="E276" t="str">
        <f>IF(ISERROR(VLOOKUP(A276,'Obrazac B2'!$C$55:'Obrazac B2'!$C$58,1,FALSE)),A276,"")</f>
        <v>Δ TR</v>
      </c>
      <c r="F276">
        <f t="shared" ca="1" si="13"/>
        <v>1</v>
      </c>
      <c r="G276">
        <f ca="1">IF(F276=0,"",COUNTIF($F$2:F276,"&gt;0"))</f>
        <v>275</v>
      </c>
      <c r="H276" t="str">
        <f ca="1">IFERROR(INDEX(E:E,MATCH(ROW(F275),G:G,0)),"")</f>
        <v>Δ TR</v>
      </c>
    </row>
    <row r="277" spans="1:8" x14ac:dyDescent="0.25">
      <c r="A277" s="42" t="s">
        <v>618</v>
      </c>
      <c r="B277" s="42">
        <v>914</v>
      </c>
      <c r="C277" s="42" t="s">
        <v>619</v>
      </c>
      <c r="D277" s="42" t="s">
        <v>66</v>
      </c>
      <c r="E277" t="str">
        <f>IF(ISERROR(VLOOKUP(A277,'Obrazac B2'!$C$55:'Obrazac B2'!$C$58,1,FALSE)),A277,"")</f>
        <v>δ-Heksaklorcikloheksan (HCH)</v>
      </c>
      <c r="F277">
        <f t="shared" ca="1" si="13"/>
        <v>1</v>
      </c>
      <c r="G277">
        <f ca="1">IF(F277=0,"",COUNTIF($F$2:F277,"&gt;0"))</f>
        <v>276</v>
      </c>
      <c r="H277" t="str">
        <f ca="1">IFERROR(INDEX(E:E,MATCH(ROW(F276),G:G,0)),"")</f>
        <v>δ-Heksaklorcikloheksan (HCH)</v>
      </c>
    </row>
    <row r="278" spans="1:8" x14ac:dyDescent="0.25">
      <c r="A278" s="42" t="s">
        <v>575</v>
      </c>
      <c r="B278" s="42">
        <v>917</v>
      </c>
      <c r="C278" s="42" t="s">
        <v>576</v>
      </c>
      <c r="D278" s="42" t="s">
        <v>66</v>
      </c>
      <c r="E278" t="str">
        <f>IF(ISERROR(VLOOKUP(A278,'Obrazac B2'!$C$55:'Obrazac B2'!$C$58,1,FALSE)),A278,"")</f>
        <v xml:space="preserve">Ukupni halogenirani ugljikovodici </v>
      </c>
      <c r="F278">
        <f t="shared" ca="1" si="13"/>
        <v>1</v>
      </c>
      <c r="G278">
        <f ca="1">IF(F278=0,"",COUNTIF($F$2:F278,"&gt;0"))</f>
        <v>277</v>
      </c>
      <c r="H278" t="str">
        <f ca="1">IFERROR(INDEX(E:E,MATCH(ROW(F277),G:G,0)),"")</f>
        <v xml:space="preserve">Ukupni halogenirani ugljikovodici </v>
      </c>
    </row>
    <row r="279" spans="1:8" x14ac:dyDescent="0.25">
      <c r="A279" s="42" t="s">
        <v>623</v>
      </c>
      <c r="B279" s="42">
        <v>1091</v>
      </c>
      <c r="C279" s="42" t="s">
        <v>622</v>
      </c>
      <c r="D279" s="42" t="s">
        <v>66</v>
      </c>
      <c r="E279" t="str">
        <f>IF(ISERROR(VLOOKUP(A279,'Obrazac B2'!$C$55:'Obrazac B2'!$C$58,1,FALSE)),A279,"")</f>
        <v>Klor slobodni</v>
      </c>
      <c r="F279">
        <f t="shared" ca="1" si="13"/>
        <v>1</v>
      </c>
      <c r="G279">
        <f ca="1">IF(F279=0,"",COUNTIF($F$2:F279,"&gt;0"))</f>
        <v>278</v>
      </c>
      <c r="H279" t="str">
        <f ca="1">IFERROR(INDEX(E:E,MATCH(ROW(F278),G:G,0)),"")</f>
        <v>Klor slobodni</v>
      </c>
    </row>
    <row r="280" spans="1:8" x14ac:dyDescent="0.25">
      <c r="G280" t="str">
        <f>IF(F280=0,"",COUNTIF($F$2:F280,"&gt;0"))</f>
        <v/>
      </c>
      <c r="H280" t="str">
        <f ca="1">IFERROR(INDEX(E:E,MATCH(ROW(F279),G:G,0)),"")</f>
        <v/>
      </c>
    </row>
    <row r="281" spans="1:8" x14ac:dyDescent="0.25">
      <c r="G281" t="str">
        <f>IF(F281=0,"",COUNTIF($F$2:F281,"&gt;0"))</f>
        <v/>
      </c>
      <c r="H281" t="str">
        <f ca="1">IFERROR(INDEX(E:E,MATCH(ROW(F280),G:G,0)),"")</f>
        <v/>
      </c>
    </row>
    <row r="282" spans="1:8" x14ac:dyDescent="0.25">
      <c r="G282" t="str">
        <f>IF(F282=0,"",COUNTIF($F$2:F282,"&gt;0"))</f>
        <v/>
      </c>
      <c r="H282" t="str">
        <f ca="1">IFERROR(INDEX(E:E,MATCH(ROW(F281),G:G,0)),"")</f>
        <v/>
      </c>
    </row>
    <row r="283" spans="1:8" x14ac:dyDescent="0.25">
      <c r="G283" t="str">
        <f>IF(F283=0,"",COUNTIF($F$2:F283,"&gt;0"))</f>
        <v/>
      </c>
      <c r="H283" t="str">
        <f ca="1">IFERROR(INDEX(E:E,MATCH(ROW(F282),G:G,0)),"")</f>
        <v/>
      </c>
    </row>
    <row r="284" spans="1:8" x14ac:dyDescent="0.25">
      <c r="G284" t="str">
        <f>IF(F284=0,"",COUNTIF($F$2:F284,"&gt;0"))</f>
        <v/>
      </c>
      <c r="H284" t="str">
        <f ca="1">IFERROR(INDEX(E:E,MATCH(ROW(F283),G:G,0)),"")</f>
        <v/>
      </c>
    </row>
    <row r="285" spans="1:8" x14ac:dyDescent="0.25">
      <c r="G285" t="str">
        <f>IF(F285=0,"",COUNTIF($F$2:F285,"&gt;0"))</f>
        <v/>
      </c>
      <c r="H285" t="str">
        <f ca="1">IFERROR(INDEX(E:E,MATCH(ROW(F284),G:G,0)),"")</f>
        <v/>
      </c>
    </row>
    <row r="286" spans="1:8" x14ac:dyDescent="0.25">
      <c r="G286" t="str">
        <f>IF(F286=0,"",COUNTIF($F$2:F286,"&gt;0"))</f>
        <v/>
      </c>
      <c r="H286" t="str">
        <f ca="1">IFERROR(INDEX(E:E,MATCH(ROW(F285),G:G,0)),"")</f>
        <v/>
      </c>
    </row>
    <row r="287" spans="1:8" x14ac:dyDescent="0.25">
      <c r="G287" t="str">
        <f>IF(F287=0,"",COUNTIF($F$2:F287,"&gt;0"))</f>
        <v/>
      </c>
      <c r="H287" t="str">
        <f ca="1">IFERROR(INDEX(E:E,MATCH(ROW(F286),G:G,0)),"")</f>
        <v/>
      </c>
    </row>
    <row r="288" spans="1:8" x14ac:dyDescent="0.25">
      <c r="G288" t="str">
        <f>IF(F288=0,"",COUNTIF($F$2:F288,"&gt;0"))</f>
        <v/>
      </c>
      <c r="H288" t="str">
        <f ca="1">IFERROR(INDEX(E:E,MATCH(ROW(F287),G:G,0)),"")</f>
        <v/>
      </c>
    </row>
    <row r="289" spans="7:8" x14ac:dyDescent="0.25">
      <c r="G289" t="str">
        <f>IF(F289=0,"",COUNTIF($F$2:F289,"&gt;0"))</f>
        <v/>
      </c>
      <c r="H289" t="str">
        <f ca="1">IFERROR(INDEX(E:E,MATCH(ROW(F288),G:G,0)),"")</f>
        <v/>
      </c>
    </row>
    <row r="290" spans="7:8" x14ac:dyDescent="0.25">
      <c r="G290" t="str">
        <f>IF(F290=0,"",COUNTIF($F$2:F290,"&gt;0"))</f>
        <v/>
      </c>
      <c r="H290" t="str">
        <f ca="1">IFERROR(INDEX(E:E,MATCH(ROW(F289),G:G,0)),"")</f>
        <v/>
      </c>
    </row>
    <row r="291" spans="7:8" x14ac:dyDescent="0.25">
      <c r="G291" t="str">
        <f>IF(F291=0,"",COUNTIF($F$2:F291,"&gt;0"))</f>
        <v/>
      </c>
      <c r="H291" t="str">
        <f ca="1">IFERROR(INDEX(E:E,MATCH(ROW(F290),G:G,0)),"")</f>
        <v/>
      </c>
    </row>
    <row r="292" spans="7:8" x14ac:dyDescent="0.25">
      <c r="G292" t="str">
        <f>IF(F292=0,"",COUNTIF($F$2:F292,"&gt;0"))</f>
        <v/>
      </c>
      <c r="H292" t="str">
        <f ca="1">IFERROR(INDEX(E:E,MATCH(ROW(F291),G:G,0)),"")</f>
        <v/>
      </c>
    </row>
    <row r="293" spans="7:8" x14ac:dyDescent="0.25">
      <c r="G293" t="str">
        <f>IF(F293=0,"",COUNTIF($F$2:F293,"&gt;0"))</f>
        <v/>
      </c>
      <c r="H293" t="str">
        <f ca="1">IFERROR(INDEX(E:E,MATCH(ROW(F292),G:G,0)),"")</f>
        <v/>
      </c>
    </row>
    <row r="294" spans="7:8" x14ac:dyDescent="0.25">
      <c r="G294" t="str">
        <f>IF(F294=0,"",COUNTIF($F$2:F294,"&gt;0"))</f>
        <v/>
      </c>
      <c r="H294" t="str">
        <f ca="1">IFERROR(INDEX(E:E,MATCH(ROW(F293),G:G,0)),"")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3277B-B70B-44F4-9341-CF3BD76D7EB1}">
  <sheetPr codeName="Sheet11"/>
  <dimension ref="A1"/>
  <sheetViews>
    <sheetView workbookViewId="0">
      <selection sqref="A1:A1048576"/>
    </sheetView>
  </sheetViews>
  <sheetFormatPr defaultRowHeight="10.199999999999999" x14ac:dyDescent="0.2"/>
  <cols>
    <col min="1" max="1" width="11.77734375" style="62" customWidth="1"/>
    <col min="2" max="16384" width="8.88671875" style="6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51833-7DA2-46D9-A53C-FE2D7C77772C}">
  <sheetPr codeName="Sheet9"/>
  <dimension ref="A1:B7"/>
  <sheetViews>
    <sheetView workbookViewId="0">
      <selection activeCell="B15" sqref="B15"/>
    </sheetView>
  </sheetViews>
  <sheetFormatPr defaultRowHeight="13.2" x14ac:dyDescent="0.25"/>
  <cols>
    <col min="2" max="2" width="18.33203125" customWidth="1"/>
  </cols>
  <sheetData>
    <row r="1" spans="1:2" x14ac:dyDescent="0.25">
      <c r="A1" t="s">
        <v>764</v>
      </c>
      <c r="B1" t="s">
        <v>765</v>
      </c>
    </row>
    <row r="2" spans="1:2" x14ac:dyDescent="0.25">
      <c r="A2">
        <v>4</v>
      </c>
      <c r="B2">
        <v>4</v>
      </c>
    </row>
    <row r="3" spans="1:2" x14ac:dyDescent="0.25">
      <c r="A3">
        <v>6</v>
      </c>
      <c r="B3">
        <v>5</v>
      </c>
    </row>
    <row r="4" spans="1:2" x14ac:dyDescent="0.25">
      <c r="A4">
        <v>8</v>
      </c>
      <c r="B4">
        <v>6</v>
      </c>
    </row>
    <row r="5" spans="1:2" x14ac:dyDescent="0.25">
      <c r="A5">
        <v>12</v>
      </c>
      <c r="B5">
        <v>7</v>
      </c>
    </row>
    <row r="6" spans="1:2" x14ac:dyDescent="0.25">
      <c r="A6">
        <v>16</v>
      </c>
      <c r="B6">
        <v>8</v>
      </c>
    </row>
    <row r="7" spans="1:2" x14ac:dyDescent="0.25">
      <c r="A7">
        <v>24</v>
      </c>
      <c r="B7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F347-BCBC-4940-A955-9E14D41D85F9}">
  <sheetPr codeName="Sheet6"/>
  <dimension ref="A1:B3"/>
  <sheetViews>
    <sheetView workbookViewId="0">
      <selection activeCell="A7" sqref="A7"/>
    </sheetView>
  </sheetViews>
  <sheetFormatPr defaultRowHeight="13.2" x14ac:dyDescent="0.25"/>
  <cols>
    <col min="1" max="1" width="20.77734375" customWidth="1"/>
    <col min="2" max="2" width="24.33203125" customWidth="1"/>
  </cols>
  <sheetData>
    <row r="1" spans="1:2" x14ac:dyDescent="0.25">
      <c r="A1" t="s">
        <v>635</v>
      </c>
      <c r="B1" t="s">
        <v>751</v>
      </c>
    </row>
    <row r="2" spans="1:2" x14ac:dyDescent="0.25">
      <c r="A2" t="s">
        <v>752</v>
      </c>
      <c r="B2">
        <v>1</v>
      </c>
    </row>
    <row r="3" spans="1:2" x14ac:dyDescent="0.25">
      <c r="A3" t="s">
        <v>753</v>
      </c>
      <c r="B3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23A3C-D852-4DD8-9565-A9BEB046E45D}">
  <sheetPr codeName="Sheet5"/>
  <dimension ref="A1:B12"/>
  <sheetViews>
    <sheetView workbookViewId="0">
      <selection activeCell="B21" sqref="B21"/>
    </sheetView>
  </sheetViews>
  <sheetFormatPr defaultRowHeight="13.2" x14ac:dyDescent="0.25"/>
  <cols>
    <col min="1" max="1" width="37.44140625" customWidth="1"/>
    <col min="2" max="2" width="79.21875" customWidth="1"/>
  </cols>
  <sheetData>
    <row r="1" spans="1:2" x14ac:dyDescent="0.25">
      <c r="A1" t="s">
        <v>625</v>
      </c>
      <c r="B1" t="s">
        <v>763</v>
      </c>
    </row>
    <row r="2" spans="1:2" x14ac:dyDescent="0.25">
      <c r="A2" t="s">
        <v>626</v>
      </c>
      <c r="B2" s="53" t="s">
        <v>821</v>
      </c>
    </row>
    <row r="3" spans="1:2" x14ac:dyDescent="0.25">
      <c r="A3" t="s">
        <v>627</v>
      </c>
      <c r="B3" s="54">
        <v>44396</v>
      </c>
    </row>
    <row r="4" spans="1:2" ht="66" x14ac:dyDescent="0.25">
      <c r="A4" t="s">
        <v>629</v>
      </c>
      <c r="B4" s="45" t="s">
        <v>822</v>
      </c>
    </row>
    <row r="5" spans="1:2" x14ac:dyDescent="0.25">
      <c r="A5" t="s">
        <v>632</v>
      </c>
      <c r="B5" t="s">
        <v>628</v>
      </c>
    </row>
    <row r="6" spans="1:2" ht="52.8" x14ac:dyDescent="0.25">
      <c r="A6" t="s">
        <v>631</v>
      </c>
      <c r="B6" s="43" t="s">
        <v>792</v>
      </c>
    </row>
    <row r="7" spans="1:2" ht="92.4" x14ac:dyDescent="0.25">
      <c r="A7" t="s">
        <v>727</v>
      </c>
      <c r="B7" s="45" t="s">
        <v>793</v>
      </c>
    </row>
    <row r="8" spans="1:2" x14ac:dyDescent="0.25">
      <c r="A8" t="s">
        <v>737</v>
      </c>
      <c r="B8" t="s">
        <v>736</v>
      </c>
    </row>
    <row r="9" spans="1:2" x14ac:dyDescent="0.25">
      <c r="A9" t="s">
        <v>738</v>
      </c>
      <c r="B9" t="s">
        <v>739</v>
      </c>
    </row>
    <row r="10" spans="1:2" x14ac:dyDescent="0.25">
      <c r="A10" t="s">
        <v>750</v>
      </c>
      <c r="B10" t="s">
        <v>749</v>
      </c>
    </row>
    <row r="11" spans="1:2" ht="26.4" x14ac:dyDescent="0.25">
      <c r="A11" t="s">
        <v>770</v>
      </c>
      <c r="B11" s="45" t="s">
        <v>771</v>
      </c>
    </row>
    <row r="12" spans="1:2" ht="26.4" x14ac:dyDescent="0.25">
      <c r="A12" t="s">
        <v>772</v>
      </c>
      <c r="B12" s="45" t="s">
        <v>773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8A1D-1E9E-4363-98A5-DE2839CA0213}">
  <sheetPr codeName="Sheet10"/>
  <dimension ref="A1:B4"/>
  <sheetViews>
    <sheetView workbookViewId="0">
      <selection activeCell="D47" sqref="D47"/>
    </sheetView>
  </sheetViews>
  <sheetFormatPr defaultRowHeight="13.2" x14ac:dyDescent="0.25"/>
  <cols>
    <col min="2" max="2" width="18.5546875" customWidth="1"/>
  </cols>
  <sheetData>
    <row r="1" spans="1:2" x14ac:dyDescent="0.25">
      <c r="A1" t="s">
        <v>764</v>
      </c>
      <c r="B1" t="s">
        <v>765</v>
      </c>
    </row>
    <row r="2" spans="1:2" x14ac:dyDescent="0.25">
      <c r="A2">
        <v>0.5</v>
      </c>
      <c r="B2">
        <v>1</v>
      </c>
    </row>
    <row r="3" spans="1:2" x14ac:dyDescent="0.25">
      <c r="A3">
        <v>1</v>
      </c>
      <c r="B3">
        <v>2</v>
      </c>
    </row>
    <row r="4" spans="1:2" x14ac:dyDescent="0.25">
      <c r="A4">
        <v>2</v>
      </c>
      <c r="B4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E138F-3D32-4011-8A2A-32472C8B8731}">
  <sheetPr codeName="Sheet7"/>
  <dimension ref="A1:B3"/>
  <sheetViews>
    <sheetView workbookViewId="0">
      <selection activeCell="D9" sqref="D9"/>
    </sheetView>
  </sheetViews>
  <sheetFormatPr defaultRowHeight="13.2" x14ac:dyDescent="0.25"/>
  <cols>
    <col min="1" max="1" width="12.77734375" customWidth="1"/>
    <col min="2" max="2" width="13.109375" customWidth="1"/>
  </cols>
  <sheetData>
    <row r="1" spans="1:2" x14ac:dyDescent="0.25">
      <c r="A1" t="s">
        <v>635</v>
      </c>
      <c r="B1" t="s">
        <v>740</v>
      </c>
    </row>
    <row r="2" spans="1:2" x14ac:dyDescent="0.25">
      <c r="A2" t="s">
        <v>741</v>
      </c>
      <c r="B2">
        <v>2</v>
      </c>
    </row>
    <row r="3" spans="1:2" x14ac:dyDescent="0.25">
      <c r="A3" t="s">
        <v>742</v>
      </c>
      <c r="B3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01B9-0BBA-410A-9EAA-E76DA39D3B20}">
  <sheetPr codeName="Sheet8"/>
  <dimension ref="A1:B4"/>
  <sheetViews>
    <sheetView workbookViewId="0">
      <selection activeCell="C20" sqref="C20"/>
    </sheetView>
  </sheetViews>
  <sheetFormatPr defaultRowHeight="13.2" x14ac:dyDescent="0.25"/>
  <cols>
    <col min="1" max="1" width="31.88671875" customWidth="1"/>
    <col min="2" max="2" width="16.44140625" customWidth="1"/>
  </cols>
  <sheetData>
    <row r="1" spans="1:2" x14ac:dyDescent="0.25">
      <c r="A1" t="s">
        <v>635</v>
      </c>
      <c r="B1" t="s">
        <v>732</v>
      </c>
    </row>
    <row r="2" spans="1:2" x14ac:dyDescent="0.25">
      <c r="A2" t="s">
        <v>733</v>
      </c>
      <c r="B2">
        <v>1</v>
      </c>
    </row>
    <row r="3" spans="1:2" x14ac:dyDescent="0.25">
      <c r="A3" t="s">
        <v>734</v>
      </c>
      <c r="B3">
        <v>2</v>
      </c>
    </row>
    <row r="4" spans="1:2" x14ac:dyDescent="0.25">
      <c r="A4" t="s">
        <v>735</v>
      </c>
      <c r="B4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7" sqref="A7"/>
    </sheetView>
  </sheetViews>
  <sheetFormatPr defaultRowHeight="13.2" x14ac:dyDescent="0.25"/>
  <cols>
    <col min="1" max="1" width="14.21875" customWidth="1"/>
  </cols>
  <sheetData>
    <row r="1" spans="1:2" x14ac:dyDescent="0.25">
      <c r="A1" s="44" t="s">
        <v>635</v>
      </c>
      <c r="B1" s="44" t="s">
        <v>630</v>
      </c>
    </row>
    <row r="2" spans="1:2" x14ac:dyDescent="0.25">
      <c r="A2" t="s">
        <v>744</v>
      </c>
      <c r="B2">
        <v>10</v>
      </c>
    </row>
    <row r="3" spans="1:2" x14ac:dyDescent="0.25">
      <c r="A3" t="s">
        <v>745</v>
      </c>
      <c r="B3">
        <v>11</v>
      </c>
    </row>
    <row r="4" spans="1:2" x14ac:dyDescent="0.25">
      <c r="A4" t="s">
        <v>746</v>
      </c>
      <c r="B4">
        <v>12</v>
      </c>
    </row>
    <row r="5" spans="1:2" x14ac:dyDescent="0.25">
      <c r="A5" t="s">
        <v>747</v>
      </c>
      <c r="B5">
        <v>13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73</vt:i4>
      </vt:variant>
    </vt:vector>
  </HeadingPairs>
  <TitlesOfParts>
    <vt:vector size="84" baseType="lpstr">
      <vt:lpstr>Obrazac B2</vt:lpstr>
      <vt:lpstr>AUTOHEIGHT</vt:lpstr>
      <vt:lpstr>DATA_SHEET_TRAJ_UZORK</vt:lpstr>
      <vt:lpstr>DATA_SHEET_NAC_ODR_PROT</vt:lpstr>
      <vt:lpstr>META_DATA</vt:lpstr>
      <vt:lpstr>DATA_SHEET_FREKV_UZORK</vt:lpstr>
      <vt:lpstr>DATA_SHEET_VRSTA_OKNA</vt:lpstr>
      <vt:lpstr>DATA_SHEET_VRSTE_PRIJAMNIKA</vt:lpstr>
      <vt:lpstr>DATA_SHEET_VREMENSKI_UVJETI</vt:lpstr>
      <vt:lpstr>DATA_SHEET_LABORATORIJI</vt:lpstr>
      <vt:lpstr>DATA_SHEET_POKAZATELJI</vt:lpstr>
      <vt:lpstr>FixedPokazateljiRange</vt:lpstr>
      <vt:lpstr>frekv_uzork</vt:lpstr>
      <vt:lpstr>frekv_uzork_list</vt:lpstr>
      <vt:lpstr>laboratoriji</vt:lpstr>
      <vt:lpstr>nac_odr_prot</vt:lpstr>
      <vt:lpstr>nac_odr_prot_list</vt:lpstr>
      <vt:lpstr>p_datum</vt:lpstr>
      <vt:lpstr>p_ispust_e</vt:lpstr>
      <vt:lpstr>p_ispust_n</vt:lpstr>
      <vt:lpstr>p_ispust_naziv</vt:lpstr>
      <vt:lpstr>p_ispust_oznaka</vt:lpstr>
      <vt:lpstr>p_lok_onec_email</vt:lpstr>
      <vt:lpstr>p_lok_onec_ime</vt:lpstr>
      <vt:lpstr>p_lok_onec_mob</vt:lpstr>
      <vt:lpstr>p_lok_onec_naselje</vt:lpstr>
      <vt:lpstr>p_lok_onec_naziv</vt:lpstr>
      <vt:lpstr>p_lok_onec_rbdps</vt:lpstr>
      <vt:lpstr>p_lok_onec_tel</vt:lpstr>
      <vt:lpstr>p_lok_onec_ulica</vt:lpstr>
      <vt:lpstr>p_nas_broj</vt:lpstr>
      <vt:lpstr>p_okno_e</vt:lpstr>
      <vt:lpstr>p_okno_id</vt:lpstr>
      <vt:lpstr>p_okno_n</vt:lpstr>
      <vt:lpstr>p_okno_vrsta</vt:lpstr>
      <vt:lpstr>p_onec_mbps</vt:lpstr>
      <vt:lpstr>p_onec_naselje</vt:lpstr>
      <vt:lpstr>p_onec_naziv</vt:lpstr>
      <vt:lpstr>p_onec_oib</vt:lpstr>
      <vt:lpstr>p_onec_ulica</vt:lpstr>
      <vt:lpstr>p_opci_an_broj</vt:lpstr>
      <vt:lpstr>p_opci_datum_izvjesca</vt:lpstr>
      <vt:lpstr>p_opci_dostava_datum</vt:lpstr>
      <vt:lpstr>p_opci_dostava_vrijeme</vt:lpstr>
      <vt:lpstr>p_opci_frekv_uzork</vt:lpstr>
      <vt:lpstr>p_opci_lab_ispitivanje</vt:lpstr>
      <vt:lpstr>p_opci_lab_uzorkovanje</vt:lpstr>
      <vt:lpstr>p_opci_nac_utvrd_protoka</vt:lpstr>
      <vt:lpstr>p_opci_naziv_uzorka</vt:lpstr>
      <vt:lpstr>p_opci_pocetak_datum</vt:lpstr>
      <vt:lpstr>p_opci_pocetak_vrijeme</vt:lpstr>
      <vt:lpstr>p_opci_prosj_temp</vt:lpstr>
      <vt:lpstr>p_opci_protok</vt:lpstr>
      <vt:lpstr>p_opci_traj_uzork</vt:lpstr>
      <vt:lpstr>p_opci_trajanje_isp</vt:lpstr>
      <vt:lpstr>p_opci_trajanje_ispit_pocetak</vt:lpstr>
      <vt:lpstr>p_opci_trajanje_ispit_zavrsetak</vt:lpstr>
      <vt:lpstr>p_opci_vr_uvj_prethodni_dan</vt:lpstr>
      <vt:lpstr>p_opci_vr_uvj_tijekom</vt:lpstr>
      <vt:lpstr>p_potpis_odg_osoba_lab</vt:lpstr>
      <vt:lpstr>p_potpis_os_odg_za_tocnost</vt:lpstr>
      <vt:lpstr>p_rezultat_boja</vt:lpstr>
      <vt:lpstr>p_rezultat_bpk5</vt:lpstr>
      <vt:lpstr>p_rezultat_kpkcr</vt:lpstr>
      <vt:lpstr>p_rezultat_krupne_tvari</vt:lpstr>
      <vt:lpstr>p_rezultat_miris</vt:lpstr>
      <vt:lpstr>p_rezultat_ot_kisik</vt:lpstr>
      <vt:lpstr>p_rezultat_ph</vt:lpstr>
      <vt:lpstr>p_rezultat_suhi_ostatak</vt:lpstr>
      <vt:lpstr>p_rezultat_talozive_tvari</vt:lpstr>
      <vt:lpstr>p_rezultat_temp_vode</vt:lpstr>
      <vt:lpstr>p_rezultat_uk_susp_tvari</vt:lpstr>
      <vt:lpstr>p_vrsta_prijamnika</vt:lpstr>
      <vt:lpstr>Pokazatelji</vt:lpstr>
      <vt:lpstr>PokazateljiRange</vt:lpstr>
      <vt:lpstr>'Obrazac B2'!Print_Area</vt:lpstr>
      <vt:lpstr>traj_uzork</vt:lpstr>
      <vt:lpstr>traj_uzork_list</vt:lpstr>
      <vt:lpstr>vremenski_uvjeti</vt:lpstr>
      <vt:lpstr>vremenski_uvjeti_list</vt:lpstr>
      <vt:lpstr>vrste_okna</vt:lpstr>
      <vt:lpstr>vrste_okna_list</vt:lpstr>
      <vt:lpstr>vrste_prijamnika</vt:lpstr>
      <vt:lpstr>vrste_prijamnika_list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Jauk</dc:creator>
  <cp:keywords/>
  <dc:description/>
  <cp:lastModifiedBy>Rutger Pancirov Cornelisse</cp:lastModifiedBy>
  <cp:lastPrinted>2020-04-27T19:44:22Z</cp:lastPrinted>
  <dcterms:created xsi:type="dcterms:W3CDTF">2016-02-01T12:46:42Z</dcterms:created>
  <dcterms:modified xsi:type="dcterms:W3CDTF">2021-07-19T14:14:11Z</dcterms:modified>
  <cp:category/>
</cp:coreProperties>
</file>